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431"/>
  <workbookPr/>
  <mc:AlternateContent xmlns:mc="http://schemas.openxmlformats.org/markup-compatibility/2006">
    <mc:Choice Requires="x15">
      <x15ac:absPath xmlns:x15ac="http://schemas.microsoft.com/office/spreadsheetml/2010/11/ac" url="\\intra.motiva.fi\DFS\Motiva\Energiatehokkuussopimukset\2017-2025\Seuranta ja vaikutukset\Säästöjen laskenta\2016 päivitys\"/>
    </mc:Choice>
  </mc:AlternateContent>
  <bookViews>
    <workbookView xWindow="0" yWindow="60" windowWidth="15480" windowHeight="11640" tabRatio="933" xr2:uid="{00000000-000D-0000-FFFF-FFFF00000000}"/>
  </bookViews>
  <sheets>
    <sheet name="Laskentaperiaatteet - esimerkit" sheetId="3" r:id="rId1"/>
    <sheet name="1A Kattilahyötysuhteen parannus" sheetId="4" r:id="rId2"/>
    <sheet name="1B Höyrykattilan korvaaminen" sheetId="5" r:id="rId3"/>
    <sheet name="1C Sähkömoottorin uusiminen" sheetId="6" r:id="rId4"/>
    <sheet name="1D Palkkio-sanktio -mallit" sheetId="24" r:id="rId5"/>
    <sheet name="2A Lämmitysverkoston säätö" sheetId="7" r:id="rId6"/>
    <sheet name="2B Vesikalusteiden virtaamat" sheetId="8" r:id="rId7"/>
    <sheet name="2C Hönkähöyryn LTO" sheetId="9" r:id="rId8"/>
    <sheet name="3A Valaistuksen käyttöaika" sheetId="10" r:id="rId9"/>
    <sheet name="3B Valaistustehon muutos" sheetId="11" r:id="rId10"/>
    <sheet name="4A IV lämpötila-asetukset" sheetId="12" r:id="rId11"/>
    <sheet name="4B IV käyntiaika" sheetId="13" r:id="rId12"/>
    <sheet name="4C IV LTOn lisääminen" sheetId="14" r:id="rId13"/>
    <sheet name="4D Neste-LTO hyötysuhteet" sheetId="25" r:id="rId14"/>
    <sheet name="4E Normiratkaisua parempi LTO" sheetId="26" r:id="rId15"/>
    <sheet name="5 Putkiston lisäeristys" sheetId="15" r:id="rId16"/>
    <sheet name="6A Ikkunoiden uusiminen" sheetId="16" r:id="rId17"/>
    <sheet name="6B Tavanom. paremmat ikkunat" sheetId="27" r:id="rId18"/>
    <sheet name="7 Ikkunoiden tiivistäminen" sheetId="17" r:id="rId19"/>
    <sheet name="8 Sulatuslämmitykset" sheetId="18" r:id="rId20"/>
    <sheet name="9A Taajuusmuuttajakäyttö" sheetId="19" r:id="rId21"/>
    <sheet name="9B Paineilmaverkon säätö" sheetId="20" r:id="rId22"/>
    <sheet name="10A Öljylämmitys -&gt; maalämpö" sheetId="21" r:id="rId23"/>
    <sheet name="10B VJK -&gt; kaukojäähdytys" sheetId="22" r:id="rId24"/>
    <sheet name="11 Lämpöpumput" sheetId="29" r:id="rId25"/>
    <sheet name="12 Tilatehokkuuden parantaminen" sheetId="30" r:id="rId26"/>
    <sheet name="13 Ostoenergia-&gt;paikallinen UE" sheetId="31" r:id="rId27"/>
  </sheets>
  <definedNames>
    <definedName name="_xlnm.Print_Area" localSheetId="0">'Laskentaperiaatteet - esimerkit'!$A$1:$H$55</definedName>
  </definedNames>
  <calcPr calcId="171027"/>
</workbook>
</file>

<file path=xl/calcChain.xml><?xml version="1.0" encoding="utf-8"?>
<calcChain xmlns="http://schemas.openxmlformats.org/spreadsheetml/2006/main">
  <c r="E55" i="13" l="1"/>
  <c r="C45" i="13"/>
  <c r="C44" i="13"/>
  <c r="C54" i="14"/>
  <c r="C25" i="31" l="1"/>
  <c r="C39" i="30"/>
  <c r="C41" i="30"/>
  <c r="C44" i="30"/>
  <c r="C48" i="30"/>
  <c r="C50" i="30"/>
  <c r="C53" i="30"/>
  <c r="C54" i="30"/>
  <c r="C58" i="30" s="1"/>
  <c r="C39" i="29"/>
  <c r="C43" i="29" s="1"/>
  <c r="C38" i="29"/>
  <c r="C40" i="29" s="1"/>
  <c r="G43" i="29" s="1"/>
  <c r="C32" i="27"/>
  <c r="C34" i="27" s="1"/>
  <c r="C37" i="27" s="1"/>
  <c r="C54" i="26"/>
  <c r="C52" i="26"/>
  <c r="C35" i="25"/>
  <c r="C33" i="25"/>
  <c r="C37" i="24"/>
  <c r="G40" i="24" s="1"/>
  <c r="C36" i="24"/>
  <c r="C40" i="24" s="1"/>
  <c r="C38" i="25" l="1"/>
  <c r="C42" i="25" s="1"/>
  <c r="C58" i="26"/>
  <c r="C62" i="26" s="1"/>
  <c r="C58" i="22"/>
  <c r="C55" i="22"/>
  <c r="C41" i="22"/>
  <c r="C44" i="22" s="1"/>
  <c r="C39" i="22"/>
  <c r="C31" i="21"/>
  <c r="C35" i="21" s="1"/>
  <c r="C36" i="21" s="1"/>
  <c r="C37" i="21" s="1"/>
  <c r="E28" i="21"/>
  <c r="C23" i="20"/>
  <c r="C24" i="20" s="1"/>
  <c r="G27" i="20" s="1"/>
  <c r="C21" i="19"/>
  <c r="G24" i="19" s="1"/>
  <c r="C25" i="18"/>
  <c r="G29" i="17"/>
  <c r="G28" i="17"/>
  <c r="C26" i="17"/>
  <c r="C30" i="17" s="1"/>
  <c r="C27" i="16"/>
  <c r="C29" i="16" s="1"/>
  <c r="C37" i="15"/>
  <c r="C33" i="15"/>
  <c r="C32" i="15"/>
  <c r="C57" i="14"/>
  <c r="C48" i="14"/>
  <c r="C46" i="14"/>
  <c r="C50" i="14" s="1"/>
  <c r="C55" i="13"/>
  <c r="C53" i="13"/>
  <c r="C50" i="13"/>
  <c r="C43" i="13"/>
  <c r="C40" i="13"/>
  <c r="C31" i="12"/>
  <c r="C29" i="12"/>
  <c r="C33" i="12" s="1"/>
  <c r="C20" i="11"/>
  <c r="C22" i="10"/>
  <c r="D27" i="9"/>
  <c r="C30" i="9" s="1"/>
  <c r="D27" i="8"/>
  <c r="D30" i="8" s="1"/>
  <c r="C33" i="8" s="1"/>
  <c r="E24" i="7"/>
  <c r="C28" i="6"/>
  <c r="C21" i="5"/>
  <c r="C23" i="5" s="1"/>
  <c r="C22" i="4"/>
  <c r="C24" i="4" s="1"/>
  <c r="C25" i="4" s="1"/>
  <c r="E28" i="4" s="1"/>
  <c r="C45" i="22" l="1"/>
  <c r="C54" i="13"/>
  <c r="C56" i="13" s="1"/>
  <c r="G59" i="13" s="1"/>
  <c r="C58" i="14"/>
  <c r="C60" i="14" s="1"/>
  <c r="C61" i="14" s="1"/>
  <c r="C59" i="22"/>
  <c r="C39" i="15"/>
  <c r="C38" i="15"/>
  <c r="C40" i="15" s="1"/>
  <c r="C46" i="13"/>
  <c r="C59" i="13" s="1"/>
  <c r="C32" i="12"/>
  <c r="C34" i="12" s="1"/>
</calcChain>
</file>

<file path=xl/sharedStrings.xml><?xml version="1.0" encoding="utf-8"?>
<sst xmlns="http://schemas.openxmlformats.org/spreadsheetml/2006/main" count="831" uniqueCount="293">
  <si>
    <t>Sähkö</t>
  </si>
  <si>
    <t>kW</t>
  </si>
  <si>
    <t>h/vrk</t>
  </si>
  <si>
    <t>vrk/a</t>
  </si>
  <si>
    <t>säästö</t>
  </si>
  <si>
    <t>h/a</t>
  </si>
  <si>
    <t>C</t>
  </si>
  <si>
    <t>kulutus jälkeen</t>
  </si>
  <si>
    <t>U-arvo ennen</t>
  </si>
  <si>
    <t>U-arvo uusi</t>
  </si>
  <si>
    <t>MWh/a</t>
  </si>
  <si>
    <t>%</t>
  </si>
  <si>
    <t>käyttöaika</t>
  </si>
  <si>
    <t>lämmityskauden keskiarvo</t>
  </si>
  <si>
    <t>Helsinki</t>
  </si>
  <si>
    <t xml:space="preserve">+5…-10 </t>
  </si>
  <si>
    <t>h (pysyvyyskäyrästä)</t>
  </si>
  <si>
    <t>+3…-3</t>
  </si>
  <si>
    <t>sähköenergian kulutus</t>
  </si>
  <si>
    <t>kulutuksen alenema</t>
  </si>
  <si>
    <t>% per 1 bar</t>
  </si>
  <si>
    <t>paine ennen</t>
  </si>
  <si>
    <t>paine jälkeen</t>
  </si>
  <si>
    <t>bar</t>
  </si>
  <si>
    <t>1/h</t>
  </si>
  <si>
    <t>Lämpö</t>
  </si>
  <si>
    <t>Polttoaineet</t>
  </si>
  <si>
    <t>oletettu vuosihyötysuhde</t>
  </si>
  <si>
    <t>pumpun teho</t>
  </si>
  <si>
    <t>ohjaustapasäästö</t>
  </si>
  <si>
    <t>Hyötysuhde ennen</t>
  </si>
  <si>
    <t>Hyötysuhde uusi</t>
  </si>
  <si>
    <t>h</t>
  </si>
  <si>
    <t>m</t>
  </si>
  <si>
    <t>(7kk, 30 vrk/kk)</t>
  </si>
  <si>
    <t>vrk</t>
  </si>
  <si>
    <t>(7 kk, 30 vrk/kk)</t>
  </si>
  <si>
    <t>(5/7 pv viikossa)</t>
  </si>
  <si>
    <t>(5 / 7pv viikossa)</t>
  </si>
  <si>
    <t>pinnasta ilmaan</t>
  </si>
  <si>
    <t>Pa</t>
  </si>
  <si>
    <t>oletettu</t>
  </si>
  <si>
    <t>Virtaamien alenema</t>
  </si>
  <si>
    <t>Veden säästö</t>
  </si>
  <si>
    <t>Energiansäästö</t>
  </si>
  <si>
    <t xml:space="preserve">Veden kokonaiskulutus ennen </t>
  </si>
  <si>
    <t>Pesualtaiden osuus kulutuksesta</t>
  </si>
  <si>
    <t xml:space="preserve">Lämpimän veden osuus </t>
  </si>
  <si>
    <t>Lämpimän veden energia</t>
  </si>
  <si>
    <t xml:space="preserve">Veden kokonaiskulutus </t>
  </si>
  <si>
    <t>Lämpötila siirtimen jälkeen</t>
  </si>
  <si>
    <t>Kylmän veden lämpötila</t>
  </si>
  <si>
    <t>ENERGIANSÄÄSTÖTOIMENPITEIDEN SÄÄSTÖLASKENNAN PERUSTYYPIT</t>
  </si>
  <si>
    <t>Tulokset näkyvät vihreissä soluissa</t>
  </si>
  <si>
    <t>Moottorin ottama teho</t>
  </si>
  <si>
    <t>Käyttötunnit vuodessa</t>
  </si>
  <si>
    <t>Säästö</t>
  </si>
  <si>
    <t>Mitattu kulutus</t>
  </si>
  <si>
    <t>Hyötysuhde</t>
  </si>
  <si>
    <t>Nettoenergia</t>
  </si>
  <si>
    <t>Nettoenergian tarve säilyy, häviöt poistuvat</t>
  </si>
  <si>
    <t>Mitattu bruttokulutus</t>
  </si>
  <si>
    <t>Vanha hyötysuhde</t>
  </si>
  <si>
    <t xml:space="preserve">Nettoenergia </t>
  </si>
  <si>
    <t>Uusi hyötysuhde</t>
  </si>
  <si>
    <t>Uusi bruttokulutus</t>
  </si>
  <si>
    <t>Polttoaineen säästö</t>
  </si>
  <si>
    <t>2  Kulutusjakaumamuutos</t>
  </si>
  <si>
    <t>2A Lämmitysverkoston perussäätö</t>
  </si>
  <si>
    <t>1C Sähkömoottorin uusiminen tehokkaammaksi</t>
  </si>
  <si>
    <t>1B Höyrykattila korvataan sähköisellä höyrynkehittimellä</t>
  </si>
  <si>
    <t>1A Kattilahyötysuhteen parantaminen säätötoimin</t>
  </si>
  <si>
    <t>2B Vesikalusteiden hanavirtaamien pienentäminen</t>
  </si>
  <si>
    <t>Arvioitu tilojen lämmitysnergiankultus</t>
  </si>
  <si>
    <t>Kulutus vähenee säästötoimella</t>
  </si>
  <si>
    <r>
      <t>m</t>
    </r>
    <r>
      <rPr>
        <vertAlign val="superscript"/>
        <sz val="10"/>
        <rFont val="Arial"/>
        <family val="2"/>
      </rPr>
      <t>3</t>
    </r>
    <r>
      <rPr>
        <sz val="10"/>
        <rFont val="Arial"/>
        <family val="2"/>
      </rPr>
      <t xml:space="preserve">/a </t>
    </r>
  </si>
  <si>
    <r>
      <t>kWh/m</t>
    </r>
    <r>
      <rPr>
        <vertAlign val="superscript"/>
        <sz val="10"/>
        <rFont val="Arial"/>
        <family val="2"/>
      </rPr>
      <t>3</t>
    </r>
  </si>
  <si>
    <t>Lämpimän veden energiankultus</t>
  </si>
  <si>
    <t>2C Hönkähöyryn lämmöntalteenotto käyttöveden lämmitykseen</t>
  </si>
  <si>
    <r>
      <rPr>
        <sz val="10"/>
        <rFont val="Calibri"/>
        <family val="2"/>
      </rPr>
      <t>°</t>
    </r>
    <r>
      <rPr>
        <sz val="10"/>
        <rFont val="Arial"/>
        <family val="2"/>
      </rPr>
      <t>C</t>
    </r>
  </si>
  <si>
    <r>
      <t>kWh/m</t>
    </r>
    <r>
      <rPr>
        <vertAlign val="superscript"/>
        <sz val="10"/>
        <rFont val="Arial"/>
        <family val="2"/>
      </rPr>
      <t>3</t>
    </r>
    <r>
      <rPr>
        <sz val="10"/>
        <rFont val="Arial"/>
        <family val="2"/>
      </rPr>
      <t xml:space="preserve">, </t>
    </r>
    <r>
      <rPr>
        <sz val="10"/>
        <rFont val="Calibri"/>
        <family val="2"/>
      </rPr>
      <t>°</t>
    </r>
    <r>
      <rPr>
        <sz val="10"/>
        <rFont val="Arial"/>
        <family val="2"/>
      </rPr>
      <t>C</t>
    </r>
  </si>
  <si>
    <t>3  Teho x aika</t>
  </si>
  <si>
    <t>3A Valaistuksen käyttöajan muutos</t>
  </si>
  <si>
    <t>3B Valaistustehon muutos</t>
  </si>
  <si>
    <t xml:space="preserve">Valaistusteho </t>
  </si>
  <si>
    <t>Käyttöaika ennen</t>
  </si>
  <si>
    <t>Uusi käyttöaika</t>
  </si>
  <si>
    <t>Työpäivien lkm</t>
  </si>
  <si>
    <t>Teho ennen</t>
  </si>
  <si>
    <t>Uusi teho</t>
  </si>
  <si>
    <t>Päivittäinen käyttöaika</t>
  </si>
  <si>
    <t>4A Ilmanvaihdon lämpötila-asetusten muutos</t>
  </si>
  <si>
    <t>4B Ilmanvaihdon käyntiaikamuutos</t>
  </si>
  <si>
    <r>
      <t>m</t>
    </r>
    <r>
      <rPr>
        <vertAlign val="superscript"/>
        <sz val="10"/>
        <rFont val="Arial"/>
        <family val="2"/>
      </rPr>
      <t>3</t>
    </r>
    <r>
      <rPr>
        <sz val="10"/>
        <rFont val="Arial"/>
        <family val="2"/>
      </rPr>
      <t>/s</t>
    </r>
  </si>
  <si>
    <t>Ilmavirta</t>
  </si>
  <si>
    <t>Tuloilman lämpötila</t>
  </si>
  <si>
    <t>Uusi lämpötila</t>
  </si>
  <si>
    <t>Ulkolämpötila</t>
  </si>
  <si>
    <t>Lämmityskausi</t>
  </si>
  <si>
    <t>IV-käyntiaika</t>
  </si>
  <si>
    <t xml:space="preserve">Käyntiaikasuhde </t>
  </si>
  <si>
    <t>Kulutus ennen</t>
  </si>
  <si>
    <t>Kulutus jälkeen</t>
  </si>
  <si>
    <t>sähkön kulutus lisääntyy</t>
  </si>
  <si>
    <t>4C Lämmöntalteenoton lisääminen ilmanvaihtojärjestelmään</t>
  </si>
  <si>
    <t>Käyntiaika ennen</t>
  </si>
  <si>
    <t>Uusi käyntiaika</t>
  </si>
  <si>
    <t>Käyntiaikasuhde</t>
  </si>
  <si>
    <t>Käyntiaikaero</t>
  </si>
  <si>
    <t>Tuloilma paineenkorotus</t>
  </si>
  <si>
    <t>Tuloilma hyötysuhde</t>
  </si>
  <si>
    <t>Tuloilma moottoriteho</t>
  </si>
  <si>
    <t>Poistoilma paineenkorotus</t>
  </si>
  <si>
    <t>Poistoilma hyötysuhde</t>
  </si>
  <si>
    <t>Poistoilmakone moottori</t>
  </si>
  <si>
    <t>Puhallinteho yhteensä</t>
  </si>
  <si>
    <t>Puhallinteho jälkeen</t>
  </si>
  <si>
    <r>
      <t>W/m</t>
    </r>
    <r>
      <rPr>
        <vertAlign val="superscript"/>
        <sz val="10"/>
        <rFont val="Arial"/>
        <family val="2"/>
      </rPr>
      <t>2</t>
    </r>
    <r>
      <rPr>
        <sz val="10"/>
        <rFont val="Arial"/>
        <family val="2"/>
      </rPr>
      <t>,</t>
    </r>
    <r>
      <rPr>
        <sz val="10"/>
        <rFont val="Calibri"/>
        <family val="2"/>
      </rPr>
      <t>°</t>
    </r>
    <r>
      <rPr>
        <sz val="10"/>
        <rFont val="Arial"/>
        <family val="2"/>
      </rPr>
      <t>C</t>
    </r>
  </si>
  <si>
    <r>
      <t>m</t>
    </r>
    <r>
      <rPr>
        <vertAlign val="superscript"/>
        <sz val="10"/>
        <rFont val="Arial"/>
        <family val="2"/>
      </rPr>
      <t>2</t>
    </r>
  </si>
  <si>
    <t>Putken pintalämpötila</t>
  </si>
  <si>
    <t>Huonelämpötila</t>
  </si>
  <si>
    <t>Lämpötilaero</t>
  </si>
  <si>
    <t>Putkihalkaisija</t>
  </si>
  <si>
    <t>Putkipituus</t>
  </si>
  <si>
    <t>Putken vaipan pinta-ala</t>
  </si>
  <si>
    <t>Häviöt ennen</t>
  </si>
  <si>
    <t>Häviöt jälkeen</t>
  </si>
  <si>
    <t>6  Johtumishäviölaskenta</t>
  </si>
  <si>
    <r>
      <t>m</t>
    </r>
    <r>
      <rPr>
        <vertAlign val="superscript"/>
        <sz val="10"/>
        <rFont val="Arial"/>
        <family val="2"/>
      </rPr>
      <t>3</t>
    </r>
  </si>
  <si>
    <t>Rakennuksen tilavuus</t>
  </si>
  <si>
    <t>Lämmityskauden ka</t>
  </si>
  <si>
    <t>Sisälämpötila</t>
  </si>
  <si>
    <t>Ilmavuoto ennen</t>
  </si>
  <si>
    <t>Ilmavuoto jälkeen</t>
  </si>
  <si>
    <t>8  Pysyvyyskäyrä</t>
  </si>
  <si>
    <t>Sulatuslämmitysteho</t>
  </si>
  <si>
    <t>Paikkakunta</t>
  </si>
  <si>
    <t>Lämpötila-alue ennen</t>
  </si>
  <si>
    <t>Käyttötunnit ennen</t>
  </si>
  <si>
    <t>Lämpötila-alue uusi</t>
  </si>
  <si>
    <t>Käyttötunnit jälkeen</t>
  </si>
  <si>
    <t>Pinta-ala</t>
  </si>
  <si>
    <t>9  Nyrkkisääntö</t>
  </si>
  <si>
    <t>9A Taajuusmuuttajakäytön lisääminen moottorikäyttöön</t>
  </si>
  <si>
    <t>9B Paineilmaverkoston verkostopaineen alentaminen</t>
  </si>
  <si>
    <t>Öljynkulutus</t>
  </si>
  <si>
    <t>MWh/1000 litraa</t>
  </si>
  <si>
    <t>MWh/tonni</t>
  </si>
  <si>
    <t>Tässä laskennassa vakiokerroin</t>
  </si>
  <si>
    <t>Kattilan hyötysuhde</t>
  </si>
  <si>
    <t>Lämpöpumpun COP</t>
  </si>
  <si>
    <t>Sähkön energiamuotok.</t>
  </si>
  <si>
    <t xml:space="preserve">Energian loppukäyttö </t>
  </si>
  <si>
    <t>Lämpöpumpun sähkö</t>
  </si>
  <si>
    <t>Sähkö primäärienegiana</t>
  </si>
  <si>
    <t>10A Öljylämmityksestä maalämpöpumppuun siirtyminen</t>
  </si>
  <si>
    <t>10B Vaihdetaan olemassa oleva vedenjäähdytyskone (VJK) kaukojäähdytykseen</t>
  </si>
  <si>
    <t>Kaukojäähdytys</t>
  </si>
  <si>
    <t>Kylmäkerroin (COP)</t>
  </si>
  <si>
    <t>Jäähdytysenergiankulutus</t>
  </si>
  <si>
    <t>KJ  energiamuotokerroin</t>
  </si>
  <si>
    <t>KJ primäärienergiatarve</t>
  </si>
  <si>
    <t>VJK:n sähkönkulutus</t>
  </si>
  <si>
    <t>VJK sähkö primäärienerg.</t>
  </si>
  <si>
    <t>VJK:n mitattu jäähdytysenergiankulutus</t>
  </si>
  <si>
    <t>Jäähd. energ. kul. vastaava VJK sähkönkul. primäärienergiana</t>
  </si>
  <si>
    <t>Syötä omat lähtötiedot sinisiin soluihin</t>
  </si>
  <si>
    <t>Laskennan lähtötiedot</t>
  </si>
  <si>
    <t>Raportoitava säästö</t>
  </si>
  <si>
    <t>Laskennan lähtötiedot (10B) vaihtoehto 1</t>
  </si>
  <si>
    <t>Laskennan lähtötiedot (10B) vaihtoehto 2</t>
  </si>
  <si>
    <t>LTO-hyötysuhde</t>
  </si>
  <si>
    <t>Tehon lisäyskerroin</t>
  </si>
  <si>
    <t>Lämmönsiirtokerroin (alfa)</t>
  </si>
  <si>
    <t>°C</t>
  </si>
  <si>
    <r>
      <t>W/m</t>
    </r>
    <r>
      <rPr>
        <vertAlign val="superscript"/>
        <sz val="10"/>
        <rFont val="Arial"/>
        <family val="2"/>
      </rPr>
      <t>2</t>
    </r>
    <r>
      <rPr>
        <sz val="10"/>
        <rFont val="Arial"/>
        <family val="2"/>
      </rPr>
      <t>,°C</t>
    </r>
  </si>
  <si>
    <t>ilmavirta ennen</t>
  </si>
  <si>
    <t>ilmavirta jälkeen</t>
  </si>
  <si>
    <t>Kevyt polttööljy</t>
  </si>
  <si>
    <t>Sisällysluettelo</t>
  </si>
  <si>
    <t>1 Prosenttimuutos</t>
  </si>
  <si>
    <t>1A Kattilahyötysuhteen parantaminen</t>
  </si>
  <si>
    <t>1B Höyrykattilan korvaaminen sähköisellä höyrynkeittimellä</t>
  </si>
  <si>
    <t>2 Kulutusjakaumamuutos</t>
  </si>
  <si>
    <t>3. Teho x aika</t>
  </si>
  <si>
    <t>4. Yksinkertainen iv-laskenta</t>
  </si>
  <si>
    <t>5. Lämpöhäviöt - putkiston lisäeristys/verkostohäviöiden pienentäminen</t>
  </si>
  <si>
    <t>7. Ilmavuotolaskenta - ikkunoiden tiivistäminen</t>
  </si>
  <si>
    <t>8. Pysyvyyskäyrä - sulatuslämmityksen asetusarvot</t>
  </si>
  <si>
    <t>9. Nyrkkisääntö</t>
  </si>
  <si>
    <t>10. Primäärienergiatarkastelu (poikkeustapauksia!)</t>
  </si>
  <si>
    <t>9A Taajuusmuuttajakäytön lisääminen moottirikäyttöön</t>
  </si>
  <si>
    <t>10A Öljylämmityksestä lämpöpumppuun siirtyminen</t>
  </si>
  <si>
    <t>10B Olemassa olevan vedenjäähdytyskoneikon korvaaminen kaukojäähdyttimellä</t>
  </si>
  <si>
    <r>
      <t>ENERGIATEHOKKUUSSOPIMUKSET 2017</t>
    </r>
    <r>
      <rPr>
        <b/>
        <sz val="10"/>
        <rFont val="Calibri"/>
        <family val="2"/>
      </rPr>
      <t>−</t>
    </r>
    <r>
      <rPr>
        <b/>
        <sz val="10"/>
        <rFont val="Arial"/>
        <family val="2"/>
      </rPr>
      <t>2025</t>
    </r>
  </si>
  <si>
    <t>9/2017</t>
  </si>
  <si>
    <t>ennen</t>
  </si>
  <si>
    <t>jälkeen (arvio)</t>
  </si>
  <si>
    <t>jälkeen</t>
  </si>
  <si>
    <t>1  Prosenttimuutos</t>
  </si>
  <si>
    <t>4  Yksinkertainen IV-laskenta</t>
  </si>
  <si>
    <t>5   Lämpöhäviölaskenta − putkiston lisäeritys/verkostohäviöiden  pienentäminen</t>
  </si>
  <si>
    <t xml:space="preserve">7  Ilmavuotolaskenta </t>
  </si>
  <si>
    <t xml:space="preserve">10  Primäärienergiatarkastelu − poikkeustapauksia! </t>
  </si>
  <si>
    <t>Vain 10A ja 10 B poikkeuksina.</t>
  </si>
  <si>
    <t xml:space="preserve">5 Putkiston lisäeristys / verkostohäviöiden pienentäminen </t>
  </si>
  <si>
    <t>6A Ikkunoiden uusiminen</t>
  </si>
  <si>
    <t>7 Ikkunoiden tiivistäminen</t>
  </si>
  <si>
    <t>8 Sulatuslämmitysten asetusarvomuutos</t>
  </si>
  <si>
    <t>1D Kiinteistönhoidon palkkio-sanktio -mallit</t>
  </si>
  <si>
    <t>Lämmitysenergian kulutus</t>
  </si>
  <si>
    <t>Ilmanvaihdon sähkön kulutus</t>
  </si>
  <si>
    <t>Vuotuinen säästö</t>
  </si>
  <si>
    <t>Lämmön säästö</t>
  </si>
  <si>
    <t>Sähkön säästö</t>
  </si>
  <si>
    <t>4D Ilmanvaihtojärjestelmien vesi-glykolilämmöntalteenottojen kunnostus ja hyötysuhteen parantaminen</t>
  </si>
  <si>
    <t>lämmityskauden keskiarvo paikkakunnalla</t>
  </si>
  <si>
    <t>(esim. 5/7 pv viikossa)</t>
  </si>
  <si>
    <t>LTO-hyötysuhde ennen</t>
  </si>
  <si>
    <t>mitattu hyötysuhde</t>
  </si>
  <si>
    <t>LTO-hyötysuhde jälkeen</t>
  </si>
  <si>
    <t>4E Tavanomaista ratkaisua parempi toteutus peruskorjauksessa - ilmanvaihdon LTO</t>
  </si>
  <si>
    <t>oletus: tulo ja poisto yhtäsuuret</t>
  </si>
  <si>
    <t>Poistoilman lämpötila</t>
  </si>
  <si>
    <t>tarvitaan LTO-vuosihyötysuhteen laskennassa</t>
  </si>
  <si>
    <t>(oletus 5/7 pv viikossa)</t>
  </si>
  <si>
    <t>Pyörivä LTO, tavanomainen</t>
  </si>
  <si>
    <t>LTO-tyypin lämpötilahyötysuhde, ekosuunnitteluasetus 2016</t>
  </si>
  <si>
    <t>LTO-tyypin hyötysuhde tavanomainen</t>
  </si>
  <si>
    <t>lämpötilahyötysuhdetta vastaava vuosihyötysuhde (YM:n laskentaohje)</t>
  </si>
  <si>
    <t>LTO-hyötysuhde toteutuva parempi</t>
  </si>
  <si>
    <t>arvioitu tai YM:n ohjeen mukaan laskettu vuosihyötysuhde</t>
  </si>
  <si>
    <t>4D Nestekiertoisen lämmöntalteenoton parantaminen</t>
  </si>
  <si>
    <t>4E Normitasoa paremman lämmöntalteenoton hankinta</t>
  </si>
  <si>
    <t>6B Tavanomaista ratkaisua parempi toteutus peruskorjauksessa - ikkunat</t>
  </si>
  <si>
    <t>U-arvo, vertailuratkaisu</t>
  </si>
  <si>
    <t>oletus markkinoiden perustason ikkuna</t>
  </si>
  <si>
    <t>U-arvo, toteutus</t>
  </si>
  <si>
    <t>valittu parempi ikkuna</t>
  </si>
  <si>
    <t>ikkunoiden pinta-ala</t>
  </si>
  <si>
    <t>6A Ikkunoiden uusiminen/johtumishäviöiden pienentäminen</t>
  </si>
  <si>
    <t>6B Normitasoa parempien ikkunoiden hankinta</t>
  </si>
  <si>
    <t>6. Johtumishäviöt</t>
  </si>
  <si>
    <t>11. Lämpöpumppu sähkölämmityskohteessa</t>
  </si>
  <si>
    <t>12. Tilatehokkuuden parantaminen</t>
  </si>
  <si>
    <t>13. Ostoenergian korvaaminen paikallisesti tuotetulla uusiutuvalla energialla</t>
  </si>
  <si>
    <t>11 Lämpöpumppu sähkölämmityskohteessa</t>
  </si>
  <si>
    <t>Lämmitysenergian tuotto</t>
  </si>
  <si>
    <t>joka korvaa sähkönkulutusta</t>
  </si>
  <si>
    <t>lämpöpumpputyypin mukainen vakiokerroin</t>
  </si>
  <si>
    <t>Sähköenergian kulutus</t>
  </si>
  <si>
    <t>12 Tilatehokkuuden parantaminen</t>
  </si>
  <si>
    <t xml:space="preserve">Laskennan lähtötiedot: </t>
  </si>
  <si>
    <t>Tilanne ennen muutosta (=lähtötilanne):</t>
  </si>
  <si>
    <t>Lämmitetty pinta-ala</t>
  </si>
  <si>
    <t>m²</t>
  </si>
  <si>
    <t>Nykyisessä rakennuksessa</t>
  </si>
  <si>
    <t>Vuotuinen lämmönkulutus</t>
  </si>
  <si>
    <t>Rakennuksen lämmitysenergian ominaiskulutus</t>
  </si>
  <si>
    <t>kWh/m²</t>
  </si>
  <si>
    <t>Laskettu edellä olevista tiedoista tai jos tieto on luotettavasti olemassa esim.  kulutusseurannasta, voit antaa sen suoraan tähän</t>
  </si>
  <si>
    <t>LKV osuus</t>
  </si>
  <si>
    <t>Tässä laskennassa vakiokerroin (oletus: toimistorakennus)</t>
  </si>
  <si>
    <t>Tilan lämmityksen ominaiskulutus</t>
  </si>
  <si>
    <t>Käytössä olevassa tilassa lähtötilanteessa (LKV osuus poistettu)</t>
  </si>
  <si>
    <t>Käytössä olevan tilan pinta-ala</t>
  </si>
  <si>
    <t xml:space="preserve">Lähtötilanteessa </t>
  </si>
  <si>
    <t>Henkilömäärä</t>
  </si>
  <si>
    <t>hlöä</t>
  </si>
  <si>
    <t>Nykyistä toimintaa vastaava</t>
  </si>
  <si>
    <t xml:space="preserve">Tilojen lämmitysenergian ominaiskulutus henkilöä kohden </t>
  </si>
  <si>
    <t>MWh/hlö</t>
  </si>
  <si>
    <t xml:space="preserve">Lähtötilanteessa nykyisissä tiloissa </t>
  </si>
  <si>
    <t>Tilanne muutoksen jälkeen:</t>
  </si>
  <si>
    <t>Muutoksen jälkeen olevassa rakennuksessa (esimerkissä tilatehokkuutta parannetaan siirtymällä pienempiin tiloihin nykyisessä rakennuksessa)</t>
  </si>
  <si>
    <t>Muutoksen jälkeen olevassa rakennuksessa</t>
  </si>
  <si>
    <t>Käytössä olevien tilojen lämmitysenergian ominaiskulutus henkilöä kohden</t>
  </si>
  <si>
    <t>Käytössä olevassa tilassa muutoksen jälkeen (LKV osuus poistettu)</t>
  </si>
  <si>
    <t xml:space="preserve">Muutoksen jälkeen </t>
  </si>
  <si>
    <t>13 Ostoenergian korvaaminen</t>
  </si>
  <si>
    <t>13 Ostoenergian korvaaminen paikallisesti tuotetulla uusiutuvalla energialla</t>
  </si>
  <si>
    <t>Ostoenergia</t>
  </si>
  <si>
    <t>ostettu lämpö, sähkö tai polttoaine</t>
  </si>
  <si>
    <t>Ostoenergia ennen</t>
  </si>
  <si>
    <t>ostoenergia ennen kohteessa toteutettua uusiutuvan energian toimenpidettä</t>
  </si>
  <si>
    <t>Ostoenergia jälkeen</t>
  </si>
  <si>
    <t>ostoenergia  kohteessa toteutetun uusiutuvan energian toimenpiteen jälkeen</t>
  </si>
  <si>
    <t>kohteessa paikallisesti tuoteutulla uusiutuvalla energialla korvattu ostoenergia, tässä esimerkissä oletuksena öljyä</t>
  </si>
  <si>
    <t>YM:n laskentaohjeet (ks. D3 LTO-laskin 2012, versio marraskuu 2011 (xls)):</t>
  </si>
  <si>
    <t>12 Ominaiskulutus / hlö</t>
  </si>
  <si>
    <t>* http://www.energiatehokkuussopimukset2017-2025.fi/extranet/aineistopankki/saastojen-laskenta/</t>
  </si>
  <si>
    <t>Palaa sisällysluetteloon</t>
  </si>
  <si>
    <t>KJ primäärienergiantarve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</si>
</sst>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
  </numFmts>
  <fonts count="31" x14ac:knownFonts="1">
    <font>
      <sz val="10"/>
      <name val="Arial"/>
    </font>
    <font>
      <sz val="11"/>
      <color theme="1"/>
      <name val="Calibri"/>
      <family val="2"/>
      <scheme val="minor"/>
    </font>
    <font>
      <b/>
      <sz val="10"/>
      <name val="Arial"/>
      <family val="2"/>
    </font>
    <font>
      <b/>
      <sz val="12"/>
      <name val="Arial"/>
      <family val="2"/>
    </font>
    <font>
      <sz val="10"/>
      <name val="Arial"/>
      <family val="2"/>
    </font>
    <font>
      <b/>
      <u/>
      <sz val="10"/>
      <name val="Arial"/>
      <family val="2"/>
    </font>
    <font>
      <u/>
      <sz val="10"/>
      <name val="Arial"/>
      <family val="2"/>
    </font>
    <font>
      <b/>
      <sz val="10"/>
      <color indexed="10"/>
      <name val="Arial"/>
      <family val="2"/>
    </font>
    <font>
      <sz val="10"/>
      <color indexed="10"/>
      <name val="Arial"/>
      <family val="2"/>
    </font>
    <font>
      <sz val="10"/>
      <color rgb="FFFF0000"/>
      <name val="Arial"/>
      <family val="2"/>
    </font>
    <font>
      <b/>
      <sz val="10"/>
      <color rgb="FFFF0000"/>
      <name val="Arial"/>
      <family val="2"/>
    </font>
    <font>
      <vertAlign val="superscript"/>
      <sz val="10"/>
      <name val="Arial"/>
      <family val="2"/>
    </font>
    <font>
      <sz val="10"/>
      <name val="Calibri"/>
      <family val="2"/>
    </font>
    <font>
      <sz val="9"/>
      <name val="Helvetica"/>
      <family val="2"/>
    </font>
    <font>
      <u/>
      <sz val="10"/>
      <color theme="10"/>
      <name val="Arial"/>
      <family val="2"/>
    </font>
    <font>
      <strike/>
      <sz val="10"/>
      <color rgb="FFFF0000"/>
      <name val="Arial"/>
      <family val="2"/>
    </font>
    <font>
      <b/>
      <sz val="10"/>
      <name val="Calibri"/>
      <family val="2"/>
    </font>
    <font>
      <sz val="11"/>
      <name val="Arial"/>
      <family val="2"/>
    </font>
    <font>
      <sz val="11"/>
      <color rgb="FF000000"/>
      <name val="Arial"/>
      <family val="2"/>
    </font>
    <font>
      <sz val="10.5"/>
      <name val="Calibri"/>
      <family val="2"/>
    </font>
    <font>
      <sz val="14"/>
      <color rgb="FFFF0000"/>
      <name val="Arial"/>
      <family val="2"/>
    </font>
    <font>
      <sz val="11"/>
      <color rgb="FF000000"/>
      <name val="Calibri"/>
      <family val="2"/>
    </font>
    <font>
      <b/>
      <u/>
      <sz val="10"/>
      <color rgb="FF000000"/>
      <name val="Arial"/>
      <family val="2"/>
    </font>
    <font>
      <sz val="10"/>
      <color rgb="FF000000"/>
      <name val="Arial"/>
      <family val="2"/>
    </font>
    <font>
      <sz val="11"/>
      <name val="Calibri"/>
      <family val="2"/>
    </font>
    <font>
      <sz val="11"/>
      <color rgb="FFFF0000"/>
      <name val="Calibri"/>
      <family val="2"/>
    </font>
    <font>
      <sz val="11"/>
      <color rgb="FF00B0F0"/>
      <name val="Calibri"/>
      <family val="2"/>
    </font>
    <font>
      <sz val="22"/>
      <color rgb="FFFF0000"/>
      <name val="Calibri"/>
      <family val="2"/>
    </font>
    <font>
      <sz val="11"/>
      <color rgb="FF0070C0"/>
      <name val="Calibri"/>
      <family val="2"/>
    </font>
    <font>
      <sz val="9"/>
      <color rgb="FFFF0000"/>
      <name val="Calibri"/>
      <family val="2"/>
    </font>
    <font>
      <b/>
      <sz val="11"/>
      <name val="Calibri"/>
      <family val="2"/>
    </font>
  </fonts>
  <fills count="13">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D8E4BC"/>
        <bgColor rgb="FF000000"/>
      </patternFill>
    </fill>
    <fill>
      <patternFill patternType="solid">
        <fgColor rgb="FFC0C0C0"/>
        <bgColor rgb="FF000000"/>
      </patternFill>
    </fill>
    <fill>
      <patternFill patternType="solid">
        <fgColor rgb="FFDDEBF7"/>
        <bgColor rgb="FF000000"/>
      </patternFill>
    </fill>
    <fill>
      <patternFill patternType="solid">
        <fgColor rgb="FFFFFF99"/>
        <bgColor rgb="FF000000"/>
      </patternFill>
    </fill>
    <fill>
      <patternFill patternType="solid">
        <fgColor rgb="FFDCE6F1"/>
        <bgColor rgb="FF000000"/>
      </patternFill>
    </fill>
    <fill>
      <patternFill patternType="lightGrid">
        <fgColor rgb="FFA8CCEA"/>
        <bgColor rgb="FFFFFFFF"/>
      </patternFill>
    </fill>
    <fill>
      <patternFill patternType="solid">
        <fgColor rgb="FFC6E0B4"/>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13" fillId="0" borderId="0"/>
    <xf numFmtId="0" fontId="14" fillId="0" borderId="0" applyNumberFormat="0" applyFill="0" applyBorder="0" applyAlignment="0" applyProtection="0"/>
  </cellStyleXfs>
  <cellXfs count="122">
    <xf numFmtId="0" fontId="0" fillId="0" borderId="0" xfId="0"/>
    <xf numFmtId="0" fontId="2" fillId="0" borderId="0" xfId="0" applyFont="1"/>
    <xf numFmtId="0" fontId="0" fillId="2" borderId="0" xfId="0" applyFill="1"/>
    <xf numFmtId="0" fontId="2" fillId="2" borderId="0" xfId="0" applyFont="1" applyFill="1"/>
    <xf numFmtId="0" fontId="0" fillId="0" borderId="0" xfId="0" applyBorder="1"/>
    <xf numFmtId="0" fontId="3" fillId="0" borderId="0" xfId="0" applyFont="1"/>
    <xf numFmtId="1" fontId="0" fillId="0" borderId="0" xfId="0" applyNumberFormat="1"/>
    <xf numFmtId="0" fontId="2" fillId="0" borderId="0" xfId="0" applyFont="1" applyFill="1"/>
    <xf numFmtId="0" fontId="0" fillId="3" borderId="1" xfId="0" applyFill="1" applyBorder="1"/>
    <xf numFmtId="0" fontId="0" fillId="0" borderId="0" xfId="0" applyFill="1"/>
    <xf numFmtId="0" fontId="4" fillId="3" borderId="1" xfId="0" applyFont="1" applyFill="1" applyBorder="1"/>
    <xf numFmtId="0" fontId="0" fillId="0" borderId="0" xfId="0" quotePrefix="1"/>
    <xf numFmtId="0" fontId="4" fillId="0" borderId="0" xfId="0" applyFont="1"/>
    <xf numFmtId="1" fontId="0" fillId="3" borderId="1" xfId="0" applyNumberFormat="1" applyFill="1" applyBorder="1"/>
    <xf numFmtId="164" fontId="0" fillId="0" borderId="0" xfId="0" applyNumberFormat="1"/>
    <xf numFmtId="1" fontId="0" fillId="0" borderId="0" xfId="0" applyNumberFormat="1" applyBorder="1"/>
    <xf numFmtId="164" fontId="0" fillId="3" borderId="1" xfId="0" applyNumberFormat="1" applyFill="1" applyBorder="1"/>
    <xf numFmtId="0" fontId="5" fillId="0" borderId="0" xfId="0" applyFont="1"/>
    <xf numFmtId="0" fontId="6" fillId="0" borderId="0" xfId="0" applyFont="1"/>
    <xf numFmtId="0" fontId="5" fillId="0" borderId="0" xfId="0" applyFont="1" applyFill="1"/>
    <xf numFmtId="0" fontId="7" fillId="0" borderId="0" xfId="0" applyFont="1"/>
    <xf numFmtId="0" fontId="8" fillId="0" borderId="0" xfId="0" applyFont="1"/>
    <xf numFmtId="1" fontId="4" fillId="3" borderId="1" xfId="0" applyNumberFormat="1" applyFont="1" applyFill="1" applyBorder="1"/>
    <xf numFmtId="2" fontId="0" fillId="0" borderId="0" xfId="0" applyNumberFormat="1"/>
    <xf numFmtId="164" fontId="4" fillId="0" borderId="0" xfId="0" applyNumberFormat="1" applyFont="1"/>
    <xf numFmtId="0" fontId="9" fillId="0" borderId="0" xfId="0" applyFont="1"/>
    <xf numFmtId="1" fontId="9" fillId="0" borderId="0" xfId="0" applyNumberFormat="1" applyFont="1"/>
    <xf numFmtId="0" fontId="10" fillId="0" borderId="0" xfId="0" applyFont="1" applyFill="1"/>
    <xf numFmtId="0" fontId="0" fillId="4" borderId="0" xfId="0" applyFill="1"/>
    <xf numFmtId="164" fontId="0" fillId="5" borderId="0" xfId="0" applyNumberFormat="1" applyFill="1"/>
    <xf numFmtId="164" fontId="4" fillId="3" borderId="1" xfId="0" applyNumberFormat="1" applyFont="1" applyFill="1" applyBorder="1"/>
    <xf numFmtId="0" fontId="4" fillId="0" borderId="0" xfId="0" applyFont="1" applyAlignment="1">
      <alignment horizontal="center"/>
    </xf>
    <xf numFmtId="0" fontId="4" fillId="0" borderId="0" xfId="0" applyFont="1" applyFill="1"/>
    <xf numFmtId="1" fontId="4" fillId="0" borderId="0" xfId="0" applyNumberFormat="1" applyFont="1"/>
    <xf numFmtId="0" fontId="12" fillId="0" borderId="0" xfId="0" applyFont="1"/>
    <xf numFmtId="165" fontId="0" fillId="4" borderId="0" xfId="0" applyNumberFormat="1" applyFill="1"/>
    <xf numFmtId="2" fontId="0" fillId="4" borderId="0" xfId="0" applyNumberFormat="1" applyFill="1"/>
    <xf numFmtId="164" fontId="0" fillId="4" borderId="0" xfId="0" applyNumberFormat="1" applyFill="1"/>
    <xf numFmtId="1" fontId="0" fillId="4" borderId="0" xfId="0" applyNumberFormat="1" applyFill="1"/>
    <xf numFmtId="0" fontId="4" fillId="4" borderId="0" xfId="0" applyFont="1" applyFill="1"/>
    <xf numFmtId="1" fontId="0" fillId="0" borderId="0" xfId="0" applyNumberFormat="1" applyFill="1"/>
    <xf numFmtId="0" fontId="0" fillId="4" borderId="0" xfId="0" applyFill="1" applyAlignment="1">
      <alignment horizontal="left"/>
    </xf>
    <xf numFmtId="164" fontId="0" fillId="0" borderId="0" xfId="0" applyNumberFormat="1" applyFill="1"/>
    <xf numFmtId="3" fontId="0" fillId="4" borderId="0" xfId="0" applyNumberFormat="1" applyFill="1"/>
    <xf numFmtId="164" fontId="0" fillId="5" borderId="0" xfId="0" applyNumberFormat="1" applyFill="1" applyBorder="1"/>
    <xf numFmtId="1" fontId="0" fillId="5" borderId="0" xfId="0" applyNumberFormat="1" applyFill="1"/>
    <xf numFmtId="1" fontId="4" fillId="0" borderId="0" xfId="0" applyNumberFormat="1" applyFont="1" applyBorder="1" applyAlignment="1">
      <alignment horizontal="center"/>
    </xf>
    <xf numFmtId="0" fontId="4" fillId="0" borderId="0" xfId="0" applyFont="1" applyAlignment="1">
      <alignment wrapText="1"/>
    </xf>
    <xf numFmtId="0" fontId="14" fillId="0" borderId="0" xfId="3" applyAlignment="1">
      <alignment horizontal="left" indent="2"/>
    </xf>
    <xf numFmtId="49" fontId="15" fillId="0" borderId="0" xfId="0" applyNumberFormat="1" applyFont="1" applyAlignment="1">
      <alignment horizontal="right"/>
    </xf>
    <xf numFmtId="0" fontId="18" fillId="4" borderId="0" xfId="0" applyFont="1" applyFill="1" applyAlignment="1">
      <alignment horizontal="left" vertical="center" readingOrder="1"/>
    </xf>
    <xf numFmtId="0" fontId="17" fillId="5" borderId="0" xfId="0" applyFont="1" applyFill="1"/>
    <xf numFmtId="0" fontId="17" fillId="4" borderId="0" xfId="0" applyFont="1" applyFill="1" applyAlignment="1">
      <alignment horizontal="left" vertical="center" readingOrder="1"/>
    </xf>
    <xf numFmtId="0" fontId="17" fillId="5" borderId="0" xfId="0" applyFont="1" applyFill="1" applyAlignment="1">
      <alignment horizontal="left" vertical="center" readingOrder="1"/>
    </xf>
    <xf numFmtId="0" fontId="0" fillId="0" borderId="0" xfId="0" quotePrefix="1" applyAlignment="1">
      <alignment horizontal="right"/>
    </xf>
    <xf numFmtId="0" fontId="14" fillId="0" borderId="0" xfId="3" applyAlignment="1"/>
    <xf numFmtId="0" fontId="19" fillId="0" borderId="0" xfId="0" applyFont="1"/>
    <xf numFmtId="0" fontId="20" fillId="0" borderId="0" xfId="0" applyFont="1"/>
    <xf numFmtId="164" fontId="4" fillId="6" borderId="0" xfId="0" applyNumberFormat="1" applyFont="1" applyFill="1" applyBorder="1"/>
    <xf numFmtId="0" fontId="2" fillId="7" borderId="0" xfId="0" applyFont="1" applyFill="1" applyBorder="1"/>
    <xf numFmtId="0" fontId="21" fillId="0" borderId="0" xfId="0" applyFont="1" applyFill="1" applyBorder="1"/>
    <xf numFmtId="0" fontId="22" fillId="0" borderId="0" xfId="0" applyFont="1" applyFill="1" applyBorder="1"/>
    <xf numFmtId="0" fontId="2" fillId="0" borderId="0" xfId="0" applyFont="1" applyFill="1" applyBorder="1"/>
    <xf numFmtId="0" fontId="23" fillId="0" borderId="0" xfId="0" applyFont="1" applyFill="1" applyBorder="1"/>
    <xf numFmtId="1" fontId="21" fillId="8" borderId="0" xfId="0" applyNumberFormat="1" applyFont="1" applyFill="1" applyBorder="1"/>
    <xf numFmtId="0" fontId="21" fillId="8" borderId="0" xfId="0" applyFont="1" applyFill="1" applyBorder="1"/>
    <xf numFmtId="0" fontId="4" fillId="0" borderId="0" xfId="0" applyFont="1" applyFill="1" applyBorder="1"/>
    <xf numFmtId="164" fontId="21" fillId="0" borderId="0" xfId="0" applyNumberFormat="1" applyFont="1" applyFill="1" applyBorder="1"/>
    <xf numFmtId="164" fontId="21" fillId="9" borderId="1" xfId="0" applyNumberFormat="1" applyFont="1" applyFill="1" applyBorder="1"/>
    <xf numFmtId="0" fontId="21" fillId="9" borderId="1" xfId="0" applyFont="1" applyFill="1" applyBorder="1"/>
    <xf numFmtId="164" fontId="4" fillId="10" borderId="0" xfId="0" applyNumberFormat="1" applyFont="1" applyFill="1" applyBorder="1"/>
    <xf numFmtId="0" fontId="4" fillId="10" borderId="0" xfId="0" applyFont="1" applyFill="1" applyBorder="1"/>
    <xf numFmtId="0" fontId="24" fillId="0" borderId="0" xfId="0" applyFont="1" applyFill="1" applyBorder="1"/>
    <xf numFmtId="0" fontId="25" fillId="0" borderId="0" xfId="0" applyFont="1" applyFill="1" applyBorder="1"/>
    <xf numFmtId="0" fontId="26" fillId="0" borderId="0" xfId="0" applyFont="1" applyFill="1" applyBorder="1"/>
    <xf numFmtId="0" fontId="24" fillId="0" borderId="0" xfId="0" applyFont="1" applyFill="1" applyBorder="1" applyAlignment="1">
      <alignment vertical="top"/>
    </xf>
    <xf numFmtId="0" fontId="4" fillId="0" borderId="0" xfId="0" applyFont="1" applyFill="1" applyBorder="1" applyAlignment="1">
      <alignment horizontal="right"/>
    </xf>
    <xf numFmtId="0" fontId="18" fillId="0" borderId="0" xfId="0" applyFont="1" applyFill="1" applyBorder="1"/>
    <xf numFmtId="164" fontId="18" fillId="0" borderId="0" xfId="0" applyNumberFormat="1" applyFont="1" applyFill="1" applyBorder="1"/>
    <xf numFmtId="0" fontId="17" fillId="0" borderId="0" xfId="0" applyFont="1" applyFill="1" applyBorder="1"/>
    <xf numFmtId="0" fontId="18" fillId="8" borderId="0" xfId="0" applyFont="1" applyFill="1" applyBorder="1"/>
    <xf numFmtId="164" fontId="21" fillId="8" borderId="0" xfId="0" applyNumberFormat="1" applyFont="1" applyFill="1" applyBorder="1"/>
    <xf numFmtId="0" fontId="27" fillId="0" borderId="0" xfId="0" applyFont="1" applyFill="1" applyBorder="1"/>
    <xf numFmtId="0" fontId="5" fillId="0" borderId="0" xfId="0" applyFont="1" applyFill="1" applyBorder="1" applyAlignment="1">
      <alignment horizontal="right"/>
    </xf>
    <xf numFmtId="3" fontId="23" fillId="8" borderId="0" xfId="0" applyNumberFormat="1" applyFont="1" applyFill="1" applyBorder="1"/>
    <xf numFmtId="0" fontId="9" fillId="0" borderId="0" xfId="0" applyFont="1" applyFill="1" applyBorder="1"/>
    <xf numFmtId="0" fontId="23" fillId="0" borderId="0" xfId="0" applyFont="1" applyFill="1" applyBorder="1" applyAlignment="1">
      <alignment vertical="top"/>
    </xf>
    <xf numFmtId="0" fontId="4" fillId="0" borderId="0" xfId="0" applyFont="1" applyFill="1" applyBorder="1" applyAlignment="1">
      <alignment horizontal="right" vertical="center"/>
    </xf>
    <xf numFmtId="166" fontId="23" fillId="11" borderId="0" xfId="0" applyNumberFormat="1" applyFont="1" applyFill="1" applyBorder="1" applyAlignment="1">
      <alignment horizontal="right" vertical="center"/>
    </xf>
    <xf numFmtId="0" fontId="4" fillId="0" borderId="0" xfId="0" applyFont="1" applyFill="1" applyBorder="1" applyAlignment="1">
      <alignment vertical="center"/>
    </xf>
    <xf numFmtId="0" fontId="21" fillId="0" borderId="0" xfId="0" applyFont="1" applyFill="1" applyBorder="1" applyAlignment="1">
      <alignment vertical="top"/>
    </xf>
    <xf numFmtId="1" fontId="23" fillId="0" borderId="0" xfId="0" applyNumberFormat="1" applyFont="1" applyFill="1" applyBorder="1"/>
    <xf numFmtId="164" fontId="23" fillId="0" borderId="0" xfId="0" applyNumberFormat="1" applyFont="1" applyFill="1" applyBorder="1"/>
    <xf numFmtId="1" fontId="23" fillId="8" borderId="0" xfId="0" applyNumberFormat="1" applyFont="1" applyFill="1" applyBorder="1"/>
    <xf numFmtId="0" fontId="4" fillId="0" borderId="0" xfId="0" applyFont="1" applyFill="1" applyBorder="1" applyAlignment="1">
      <alignment horizontal="right" wrapText="1"/>
    </xf>
    <xf numFmtId="164" fontId="23" fillId="0" borderId="0" xfId="0" applyNumberFormat="1" applyFont="1" applyFill="1" applyBorder="1" applyAlignment="1">
      <alignment vertical="center"/>
    </xf>
    <xf numFmtId="3" fontId="23" fillId="8" borderId="0" xfId="0" applyNumberFormat="1" applyFont="1" applyFill="1" applyBorder="1" applyAlignment="1">
      <alignment vertical="center"/>
    </xf>
    <xf numFmtId="166" fontId="23" fillId="11" borderId="0" xfId="0" applyNumberFormat="1" applyFont="1" applyFill="1" applyBorder="1" applyAlignment="1">
      <alignment vertical="center"/>
    </xf>
    <xf numFmtId="0" fontId="23" fillId="0" borderId="0" xfId="0" applyFont="1" applyFill="1" applyBorder="1" applyAlignment="1">
      <alignment horizontal="right"/>
    </xf>
    <xf numFmtId="164" fontId="23" fillId="9" borderId="1" xfId="0" applyNumberFormat="1" applyFont="1" applyFill="1" applyBorder="1"/>
    <xf numFmtId="0" fontId="23" fillId="9" borderId="1" xfId="0" applyFont="1" applyFill="1" applyBorder="1"/>
    <xf numFmtId="0" fontId="5" fillId="0" borderId="0" xfId="0" applyFont="1" applyFill="1" applyBorder="1"/>
    <xf numFmtId="0" fontId="28" fillId="0" borderId="0" xfId="0" applyFont="1" applyFill="1" applyBorder="1"/>
    <xf numFmtId="0" fontId="29" fillId="0" borderId="0" xfId="0" applyFont="1" applyFill="1" applyBorder="1"/>
    <xf numFmtId="0" fontId="2" fillId="0" borderId="0" xfId="0" applyFont="1" applyFill="1" applyBorder="1" applyAlignment="1">
      <alignment horizontal="right"/>
    </xf>
    <xf numFmtId="0" fontId="30" fillId="0" borderId="0" xfId="0" applyFont="1" applyFill="1" applyBorder="1"/>
    <xf numFmtId="164" fontId="24" fillId="8" borderId="0" xfId="0" applyNumberFormat="1" applyFont="1" applyFill="1" applyBorder="1" applyAlignment="1">
      <alignment vertical="center"/>
    </xf>
    <xf numFmtId="0" fontId="4" fillId="0" borderId="0" xfId="0" applyFont="1" applyFill="1" applyBorder="1" applyAlignment="1">
      <alignment vertical="top" wrapText="1"/>
    </xf>
    <xf numFmtId="164" fontId="24" fillId="12" borderId="0" xfId="0" applyNumberFormat="1" applyFont="1" applyFill="1" applyBorder="1" applyAlignment="1">
      <alignment vertical="center"/>
    </xf>
    <xf numFmtId="164" fontId="24" fillId="0" borderId="0" xfId="0" applyNumberFormat="1" applyFont="1" applyFill="1" applyBorder="1"/>
    <xf numFmtId="0" fontId="24" fillId="0" borderId="0" xfId="0" applyFont="1" applyFill="1" applyBorder="1" applyAlignment="1">
      <alignment horizontal="right"/>
    </xf>
    <xf numFmtId="164" fontId="24" fillId="9" borderId="1" xfId="0" applyNumberFormat="1" applyFont="1" applyFill="1" applyBorder="1"/>
    <xf numFmtId="0" fontId="24" fillId="9" borderId="1" xfId="0" applyFont="1" applyFill="1" applyBorder="1"/>
    <xf numFmtId="0" fontId="28" fillId="0" borderId="0" xfId="0" applyFont="1" applyFill="1" applyBorder="1" applyAlignment="1">
      <alignment vertical="top" wrapText="1"/>
    </xf>
    <xf numFmtId="0" fontId="14" fillId="0" borderId="0" xfId="3"/>
    <xf numFmtId="0" fontId="14" fillId="0" borderId="0" xfId="3" applyFill="1" applyBorder="1"/>
    <xf numFmtId="0" fontId="14" fillId="0" borderId="0" xfId="3" applyAlignment="1">
      <alignment vertical="center"/>
    </xf>
    <xf numFmtId="0" fontId="14" fillId="0" borderId="0" xfId="3" applyAlignment="1">
      <alignment vertical="top"/>
    </xf>
    <xf numFmtId="0" fontId="14" fillId="0" borderId="0" xfId="3" applyAlignment="1"/>
    <xf numFmtId="0" fontId="0" fillId="0" borderId="0" xfId="0" applyFill="1"/>
    <xf numFmtId="49" fontId="17" fillId="0" borderId="0" xfId="0" quotePrefix="1" applyNumberFormat="1" applyFont="1" applyFill="1" applyAlignment="1">
      <alignment horizontal="left" vertical="center"/>
    </xf>
    <xf numFmtId="0" fontId="4" fillId="0" borderId="0" xfId="0" applyFont="1" applyFill="1" applyBorder="1" applyAlignment="1">
      <alignment horizontal="left" vertical="top" wrapText="1"/>
    </xf>
  </cellXfs>
  <cellStyles count="4">
    <cellStyle name="Hyperlink" xfId="3" builtinId="8"/>
    <cellStyle name="Normal" xfId="0" builtinId="0"/>
    <cellStyle name="Normal 2" xfId="2" xr:uid="{00000000-0005-0000-0000-000002000000}"/>
    <cellStyle name="Normal 3"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0</xdr:colOff>
      <xdr:row>3</xdr:row>
      <xdr:rowOff>156882</xdr:rowOff>
    </xdr:from>
    <xdr:ext cx="5191125" cy="2554941"/>
    <xdr:sp macro="" textlink="">
      <xdr:nvSpPr>
        <xdr:cNvPr id="28" name="Text Box 9">
          <a:extLst>
            <a:ext uri="{FF2B5EF4-FFF2-40B4-BE49-F238E27FC236}">
              <a16:creationId xmlns:a16="http://schemas.microsoft.com/office/drawing/2014/main" id="{00000000-0008-0000-0000-00001C000000}"/>
            </a:ext>
          </a:extLst>
        </xdr:cNvPr>
        <xdr:cNvSpPr txBox="1">
          <a:spLocks noChangeArrowheads="1"/>
        </xdr:cNvSpPr>
      </xdr:nvSpPr>
      <xdr:spPr bwMode="auto">
        <a:xfrm>
          <a:off x="1030941" y="694764"/>
          <a:ext cx="5191125" cy="2554941"/>
        </a:xfrm>
        <a:prstGeom prst="rect">
          <a:avLst/>
        </a:prstGeom>
        <a:solidFill>
          <a:srgbClr val="FFFFFF"/>
        </a:solidFill>
        <a:ln w="9525">
          <a:noFill/>
          <a:miter lim="800000"/>
          <a:headEnd/>
          <a:tailEnd/>
        </a:ln>
      </xdr:spPr>
      <xdr:txBody>
        <a:bodyPr wrap="square" lIns="27432" tIns="32004" rIns="0" bIns="0" anchor="t" upright="1">
          <a:noAutofit/>
        </a:bodyPr>
        <a:lstStyle/>
        <a:p>
          <a:pPr algn="l" rtl="0">
            <a:lnSpc>
              <a:spcPts val="1100"/>
            </a:lnSpc>
            <a:defRPr sz="1000"/>
          </a:pPr>
          <a:r>
            <a:rPr lang="fi-FI" sz="1000" b="1" i="0" u="none" strike="noStrike" baseline="0">
              <a:solidFill>
                <a:sysClr val="windowText" lastClr="000000"/>
              </a:solidFill>
              <a:latin typeface="Arial"/>
              <a:cs typeface="Arial"/>
            </a:rPr>
            <a:t>Tässä ohjeessa on esimerkkejä tyypillisten, lähinnä rakennuksia koskevien energiansäästötoimien säästövaikutuksen laskennasta</a:t>
          </a:r>
          <a:r>
            <a:rPr lang="fi-FI" sz="1000" b="0" i="0" u="none" strike="noStrike" baseline="0">
              <a:solidFill>
                <a:sysClr val="windowText" lastClr="000000"/>
              </a:solidFill>
              <a:latin typeface="Arial"/>
              <a:cs typeface="Arial"/>
            </a:rPr>
            <a:t>. </a:t>
          </a:r>
        </a:p>
        <a:p>
          <a:pPr algn="l">
            <a:lnSpc>
              <a:spcPts val="1100"/>
            </a:lnSpc>
          </a:pPr>
          <a:r>
            <a:rPr lang="fi-FI" sz="1000" b="0" i="0" u="none" strike="noStrike" baseline="0">
              <a:solidFill>
                <a:sysClr val="windowText" lastClr="000000"/>
              </a:solidFill>
              <a:latin typeface="Arial"/>
              <a:cs typeface="Arial"/>
            </a:rPr>
            <a:t>Esimerkit on tehty energiatehokkuussopimukseen 2017−2025 liittyneille tarkoitettuun ohjeistukseen "</a:t>
          </a:r>
          <a:r>
            <a:rPr lang="fi-FI" sz="1000" b="0" i="0" u="none" strike="noStrike" baseline="0">
              <a:solidFill>
                <a:sysClr val="windowText" lastClr="000000"/>
              </a:solidFill>
              <a:latin typeface="Arial"/>
              <a:ea typeface="+mn-ea"/>
              <a:cs typeface="Arial"/>
            </a:rPr>
            <a:t>Säästövaikutusten laskenta ja dokumentointi − Yleisiä pelisääntöjä".* </a:t>
          </a:r>
        </a:p>
        <a:p>
          <a:pPr algn="l">
            <a:lnSpc>
              <a:spcPts val="1100"/>
            </a:lnSpc>
          </a:pPr>
          <a:endParaRPr lang="fi-FI" sz="1000" b="0" i="0" u="none" strike="noStrike" baseline="0">
            <a:solidFill>
              <a:sysClr val="windowText" lastClr="000000"/>
            </a:solidFill>
            <a:latin typeface="Arial"/>
            <a:ea typeface="+mn-ea"/>
            <a:cs typeface="Arial"/>
          </a:endParaRPr>
        </a:p>
        <a:p>
          <a:pPr rtl="0">
            <a:lnSpc>
              <a:spcPts val="1100"/>
            </a:lnSpc>
          </a:pPr>
          <a:r>
            <a:rPr lang="fi-FI" sz="1000" b="0" i="0" u="none" strike="noStrike" baseline="0">
              <a:solidFill>
                <a:sysClr val="windowText" lastClr="000000"/>
              </a:solidFill>
              <a:latin typeface="Arial"/>
              <a:cs typeface="Arial"/>
            </a:rPr>
            <a:t>Laskentamenetelmät ovat yksinkertaisia ja perustuvat karkeisiin oletuksiin (mm. vuoden keskilämpötila, ei kuukausitasoinen lämpötila). Näillä kaavoilla voidaan määritellä karkealla tasolla kunkin säästötoimenpiteen vaikutus, mutta laskijan on otettava huomioon muut tilanteeseen vaikuttavat tekijät ja toimenpiteiden </a:t>
          </a:r>
          <a:r>
            <a:rPr lang="fi-FI" sz="1000" b="0" i="0" u="none" strike="noStrike" baseline="0">
              <a:solidFill>
                <a:sysClr val="windowText" lastClr="000000"/>
              </a:solidFill>
              <a:latin typeface="Arial"/>
              <a:ea typeface="+mn-ea"/>
              <a:cs typeface="Arial"/>
            </a:rPr>
            <a:t>päällekkäisvaikutukset. </a:t>
          </a:r>
        </a:p>
        <a:p>
          <a:pPr rtl="0">
            <a:lnSpc>
              <a:spcPts val="1100"/>
            </a:lnSpc>
          </a:pPr>
          <a:endParaRPr lang="fi-FI" sz="1000" b="0" i="0" u="none" strike="noStrike" baseline="0">
            <a:solidFill>
              <a:sysClr val="windowText" lastClr="000000"/>
            </a:solidFill>
            <a:latin typeface="Arial"/>
            <a:ea typeface="+mn-ea"/>
            <a:cs typeface="Arial"/>
          </a:endParaRPr>
        </a:p>
        <a:p>
          <a:pPr rtl="0">
            <a:lnSpc>
              <a:spcPts val="1100"/>
            </a:lnSpc>
          </a:pPr>
          <a:r>
            <a:rPr lang="fi-FI" sz="1000" b="0" i="0" u="none" strike="noStrike" baseline="0">
              <a:solidFill>
                <a:sysClr val="windowText" lastClr="000000"/>
              </a:solidFill>
              <a:latin typeface="Arial"/>
              <a:ea typeface="+mn-ea"/>
              <a:cs typeface="Arial"/>
            </a:rPr>
            <a:t>Laskennan suorittajalla on oltava kokemusta energiankulutukseen vaikuttavista tekijöistä sekä käsitys laskennassa käytettävien lähtöarvojen luotettavuudesta ja laskennan lopputuloksen oikeellisuudesta. </a:t>
          </a:r>
          <a:r>
            <a:rPr lang="fi-FI" sz="1100" b="1" i="0" baseline="0">
              <a:solidFill>
                <a:sysClr val="windowText" lastClr="000000"/>
              </a:solidFill>
              <a:effectLst/>
              <a:latin typeface="+mn-lt"/>
              <a:ea typeface="+mn-ea"/>
              <a:cs typeface="+mn-cs"/>
            </a:rPr>
            <a:t>Motiva ei vastaa laskennalla saaduista tuloksista.</a:t>
          </a:r>
          <a:endParaRPr lang="fi-FI" sz="1000" b="0" i="0" u="none" strike="noStrike" baseline="0">
            <a:solidFill>
              <a:sysClr val="windowText" lastClr="000000"/>
            </a:solidFill>
            <a:latin typeface="Arial"/>
            <a:ea typeface="+mn-ea"/>
            <a:cs typeface="Arial"/>
          </a:endParaRPr>
        </a:p>
        <a:p>
          <a:pPr algn="l" rtl="0">
            <a:defRPr sz="1000"/>
          </a:pPr>
          <a:endParaRPr lang="fi-FI" sz="1000" b="0" i="0" u="none" strike="noStrike" baseline="0">
            <a:solidFill>
              <a:sysClr val="windowText" lastClr="000000"/>
            </a:solidFill>
            <a:latin typeface="Arial"/>
            <a:ea typeface="+mn-ea"/>
            <a:cs typeface="Arial"/>
          </a:endParaRPr>
        </a:p>
        <a:p>
          <a:pPr algn="l" rtl="0">
            <a:defRPr sz="1000"/>
          </a:pPr>
          <a:r>
            <a:rPr lang="fi-FI" sz="1000" b="0" i="0" u="none" strike="noStrike" baseline="0">
              <a:solidFill>
                <a:sysClr val="windowText" lastClr="000000"/>
              </a:solidFill>
              <a:latin typeface="Arial"/>
              <a:ea typeface="+mn-ea"/>
              <a:cs typeface="Arial"/>
            </a:rPr>
            <a:t>Esimerkit on muokattavissa laskentatarpeiden mukaan. Laskennan välitulosten kaavat näkyvät valkoisissa soluissa ja säästön laskentakaavat vihreissä </a:t>
          </a:r>
          <a:r>
            <a:rPr lang="fi-FI" sz="1000" b="0" i="0" u="none" strike="noStrike" baseline="0">
              <a:solidFill>
                <a:sysClr val="windowText" lastClr="000000"/>
              </a:solidFill>
              <a:latin typeface="Arial"/>
              <a:cs typeface="Arial"/>
            </a:rPr>
            <a:t>soluissa </a:t>
          </a:r>
        </a:p>
        <a:p>
          <a:pPr algn="l" rtl="0">
            <a:lnSpc>
              <a:spcPts val="1300"/>
            </a:lnSpc>
            <a:defRPr sz="1000"/>
          </a:pPr>
          <a:r>
            <a:rPr lang="fi-FI" sz="1000" b="1" i="0" u="none" strike="noStrike" baseline="0">
              <a:solidFill>
                <a:sysClr val="windowText" lastClr="000000"/>
              </a:solidFill>
              <a:latin typeface="Arial"/>
              <a:cs typeface="Arial"/>
            </a:rPr>
            <a:t>HUOM! Tiedoston kaavat eivät ole lukittuja eli ne häviävät, jos syötät niihin tietoa.</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28575</xdr:colOff>
      <xdr:row>11</xdr:row>
      <xdr:rowOff>0</xdr:rowOff>
    </xdr:from>
    <xdr:ext cx="5202238" cy="512895"/>
    <xdr:sp macro="" textlink="">
      <xdr:nvSpPr>
        <xdr:cNvPr id="4" name="Text Box 5">
          <a:extLst>
            <a:ext uri="{FF2B5EF4-FFF2-40B4-BE49-F238E27FC236}">
              <a16:creationId xmlns:a16="http://schemas.microsoft.com/office/drawing/2014/main" id="{00000000-0008-0000-0800-000004000000}"/>
            </a:ext>
          </a:extLst>
        </xdr:cNvPr>
        <xdr:cNvSpPr txBox="1">
          <a:spLocks noChangeArrowheads="1"/>
        </xdr:cNvSpPr>
      </xdr:nvSpPr>
      <xdr:spPr bwMode="auto">
        <a:xfrm>
          <a:off x="1057275" y="45700950"/>
          <a:ext cx="5202238" cy="512895"/>
        </a:xfrm>
        <a:prstGeom prst="rect">
          <a:avLst/>
        </a:prstGeom>
        <a:solidFill>
          <a:srgbClr val="FFFF99"/>
        </a:solidFill>
        <a:ln w="9525">
          <a:noFill/>
          <a:miter lim="800000"/>
          <a:headEnd/>
          <a:tailEnd/>
        </a:ln>
      </xdr:spPr>
      <xdr:txBody>
        <a:bodyPr wrap="square" lIns="27432" tIns="32004" rIns="0" bIns="0" anchor="t" upright="1">
          <a:noAutofit/>
        </a:bodyPr>
        <a:lstStyle/>
        <a:p>
          <a:pPr algn="l" rtl="0">
            <a:defRPr sz="1000"/>
          </a:pPr>
          <a:r>
            <a:rPr lang="fi-FI" sz="1000" b="1" i="0" u="none" strike="noStrike" baseline="0">
              <a:solidFill>
                <a:srgbClr val="000000"/>
              </a:solidFill>
              <a:latin typeface="Arial"/>
              <a:cs typeface="Arial"/>
            </a:rPr>
            <a:t>Säästön laskentakaava:</a:t>
          </a:r>
          <a:endParaRPr lang="fi-FI" sz="1000" b="0" i="0" u="none" strike="noStrike" baseline="0">
            <a:solidFill>
              <a:srgbClr val="000000"/>
            </a:solidFill>
            <a:latin typeface="Arial"/>
            <a:cs typeface="Arial"/>
          </a:endParaRPr>
        </a:p>
        <a:p>
          <a:pPr algn="l" rtl="0">
            <a:defRPr sz="1000"/>
          </a:pPr>
          <a:r>
            <a:rPr lang="fi-FI" sz="1000" b="0" i="0" u="none" strike="noStrike" baseline="0">
              <a:solidFill>
                <a:srgbClr val="000000"/>
              </a:solidFill>
              <a:latin typeface="Arial"/>
              <a:cs typeface="Arial"/>
            </a:rPr>
            <a:t>Säästö </a:t>
          </a:r>
          <a:r>
            <a:rPr lang="fi-FI" sz="1000" b="0" i="1" u="none" strike="noStrike" baseline="0">
              <a:solidFill>
                <a:srgbClr val="000000"/>
              </a:solidFill>
              <a:latin typeface="Arial"/>
              <a:cs typeface="Arial"/>
            </a:rPr>
            <a:t>(MWh/a)</a:t>
          </a:r>
          <a:r>
            <a:rPr lang="fi-FI" sz="1000" b="0" i="0" u="none" strike="noStrike" baseline="0">
              <a:solidFill>
                <a:srgbClr val="000000"/>
              </a:solidFill>
              <a:latin typeface="Arial"/>
              <a:cs typeface="Arial"/>
            </a:rPr>
            <a:t> =</a:t>
          </a:r>
        </a:p>
        <a:p>
          <a:pPr algn="l" rtl="0">
            <a:defRPr sz="1000"/>
          </a:pPr>
          <a:r>
            <a:rPr lang="fi-FI" sz="1000" b="0" i="0" u="none" strike="noStrike" baseline="0">
              <a:solidFill>
                <a:srgbClr val="000000"/>
              </a:solidFill>
              <a:latin typeface="Arial"/>
              <a:cs typeface="Arial"/>
            </a:rPr>
            <a:t>(valaistuksen ottama teho ennen - teho jälkeen) x päivittäinen käyttöaika x työpäivien määrä   </a:t>
          </a:r>
        </a:p>
      </xdr:txBody>
    </xdr:sp>
    <xdr:clientData/>
  </xdr:oneCellAnchor>
  <xdr:oneCellAnchor>
    <xdr:from>
      <xdr:col>1</xdr:col>
      <xdr:colOff>28575</xdr:colOff>
      <xdr:row>4</xdr:row>
      <xdr:rowOff>0</xdr:rowOff>
    </xdr:from>
    <xdr:ext cx="5502275" cy="1064650"/>
    <xdr:sp macro="" textlink="">
      <xdr:nvSpPr>
        <xdr:cNvPr id="5" name="Text Box 12">
          <a:extLst>
            <a:ext uri="{FF2B5EF4-FFF2-40B4-BE49-F238E27FC236}">
              <a16:creationId xmlns:a16="http://schemas.microsoft.com/office/drawing/2014/main" id="{00000000-0008-0000-0800-000005000000}"/>
            </a:ext>
          </a:extLst>
        </xdr:cNvPr>
        <xdr:cNvSpPr txBox="1">
          <a:spLocks noChangeArrowheads="1"/>
        </xdr:cNvSpPr>
      </xdr:nvSpPr>
      <xdr:spPr bwMode="auto">
        <a:xfrm>
          <a:off x="1057275" y="44519850"/>
          <a:ext cx="5502275" cy="1064650"/>
        </a:xfrm>
        <a:prstGeom prst="rect">
          <a:avLst/>
        </a:prstGeom>
        <a:solidFill>
          <a:srgbClr val="FFFFFF"/>
        </a:solidFill>
        <a:ln w="9525">
          <a:noFill/>
          <a:miter lim="800000"/>
          <a:headEnd/>
          <a:tailEnd/>
        </a:ln>
      </xdr:spPr>
      <xdr:txBody>
        <a:bodyPr wrap="none" lIns="27432" tIns="32004" rIns="0" bIns="0" anchor="t" upright="1">
          <a:spAutoFit/>
        </a:bodyPr>
        <a:lstStyle/>
        <a:p>
          <a:pPr algn="l" rtl="0">
            <a:defRPr sz="1000"/>
          </a:pPr>
          <a:r>
            <a:rPr lang="fi-FI" sz="1000" b="1" i="0" u="none" strike="noStrike" baseline="0">
              <a:solidFill>
                <a:srgbClr val="000000"/>
              </a:solidFill>
              <a:latin typeface="Arial"/>
              <a:cs typeface="Arial"/>
            </a:rPr>
            <a:t>Toimenpiteen kuvaus</a:t>
          </a:r>
          <a:endParaRPr lang="fi-FI" sz="1000" b="0" i="0" u="none" strike="noStrike" baseline="0">
            <a:solidFill>
              <a:srgbClr val="000000"/>
            </a:solidFill>
            <a:latin typeface="Arial"/>
            <a:cs typeface="Arial"/>
          </a:endParaRPr>
        </a:p>
        <a:p>
          <a:pPr algn="l" rtl="0">
            <a:defRPr sz="1000"/>
          </a:pPr>
          <a:r>
            <a:rPr lang="fi-FI" sz="1000" b="0" i="0" u="none" strike="noStrike" baseline="0">
              <a:solidFill>
                <a:srgbClr val="000000"/>
              </a:solidFill>
              <a:latin typeface="Arial"/>
              <a:cs typeface="Arial"/>
            </a:rPr>
            <a:t>Valaistustehoa muutetaan vaihtamalla lampputyyppi pienempitehoiseen. Valaistuksen käyttö-</a:t>
          </a:r>
        </a:p>
        <a:p>
          <a:pPr algn="l" rtl="0">
            <a:defRPr sz="1000"/>
          </a:pPr>
          <a:r>
            <a:rPr lang="fi-FI" sz="1000" b="0" i="0" u="none" strike="noStrike" baseline="0">
              <a:solidFill>
                <a:srgbClr val="000000"/>
              </a:solidFill>
              <a:latin typeface="Arial"/>
              <a:cs typeface="Arial"/>
            </a:rPr>
            <a:t>aika pysyy ennallaan. </a:t>
          </a:r>
        </a:p>
        <a:p>
          <a:pPr algn="l" rtl="0">
            <a:defRPr sz="1000"/>
          </a:pPr>
          <a:r>
            <a:rPr lang="fi-FI" sz="1000" b="0" i="0" u="none" strike="noStrike" baseline="0">
              <a:solidFill>
                <a:srgbClr val="000000"/>
              </a:solidFill>
              <a:latin typeface="Arial"/>
              <a:cs typeface="Arial"/>
            </a:rPr>
            <a:t>Toimenpiteen vaikutuksia jäähdytykseen eikä lämmitykseen oteta huomioon.</a:t>
          </a:r>
        </a:p>
        <a:p>
          <a:pPr algn="l" rtl="0">
            <a:defRPr sz="1000"/>
          </a:pPr>
          <a:endParaRPr lang="fi-FI" sz="1000" b="0" i="0" u="none" strike="noStrike" baseline="0">
            <a:solidFill>
              <a:srgbClr val="000000"/>
            </a:solidFill>
            <a:latin typeface="Arial"/>
            <a:cs typeface="Arial"/>
          </a:endParaRPr>
        </a:p>
        <a:p>
          <a:pPr algn="l" rtl="0">
            <a:defRPr sz="1000"/>
          </a:pPr>
          <a:r>
            <a:rPr lang="fi-FI" sz="1000" b="1" i="0" u="none" strike="noStrike" baseline="0">
              <a:solidFill>
                <a:srgbClr val="000000"/>
              </a:solidFill>
              <a:latin typeface="Arial"/>
              <a:cs typeface="Arial"/>
            </a:rPr>
            <a:t>Laskentaperiaatteen kuvaus</a:t>
          </a:r>
          <a:endParaRPr lang="fi-FI" sz="1000" b="0" i="0" u="none" strike="noStrike" baseline="0">
            <a:solidFill>
              <a:srgbClr val="000000"/>
            </a:solidFill>
            <a:latin typeface="Arial"/>
            <a:cs typeface="Arial"/>
          </a:endParaRPr>
        </a:p>
        <a:p>
          <a:pPr algn="l" rtl="0">
            <a:defRPr sz="1000"/>
          </a:pPr>
          <a:r>
            <a:rPr lang="fi-FI" sz="1000" b="0" i="0" u="none" strike="noStrike" baseline="0">
              <a:solidFill>
                <a:srgbClr val="000000"/>
              </a:solidFill>
              <a:latin typeface="Arial"/>
              <a:cs typeface="Arial"/>
            </a:rPr>
            <a:t>Säästö lasketaan tehon muutoksen, päivittäisen käyttöajan ja vuoden työpäivien määrän tulona.  </a:t>
          </a:r>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1</xdr:col>
      <xdr:colOff>9525</xdr:colOff>
      <xdr:row>16</xdr:row>
      <xdr:rowOff>0</xdr:rowOff>
    </xdr:from>
    <xdr:to>
      <xdr:col>7</xdr:col>
      <xdr:colOff>59266</xdr:colOff>
      <xdr:row>22</xdr:row>
      <xdr:rowOff>52917</xdr:rowOff>
    </xdr:to>
    <xdr:sp macro="" textlink="">
      <xdr:nvSpPr>
        <xdr:cNvPr id="4" name="Text Box 6">
          <a:extLst>
            <a:ext uri="{FF2B5EF4-FFF2-40B4-BE49-F238E27FC236}">
              <a16:creationId xmlns:a16="http://schemas.microsoft.com/office/drawing/2014/main" id="{00000000-0008-0000-0900-000004000000}"/>
            </a:ext>
          </a:extLst>
        </xdr:cNvPr>
        <xdr:cNvSpPr txBox="1">
          <a:spLocks noChangeArrowheads="1"/>
        </xdr:cNvSpPr>
      </xdr:nvSpPr>
      <xdr:spPr bwMode="auto">
        <a:xfrm>
          <a:off x="1038225" y="51206400"/>
          <a:ext cx="5078941" cy="1024467"/>
        </a:xfrm>
        <a:prstGeom prst="rect">
          <a:avLst/>
        </a:prstGeom>
        <a:solidFill>
          <a:srgbClr val="FFFF99"/>
        </a:solidFill>
        <a:ln w="9525">
          <a:noFill/>
          <a:miter lim="800000"/>
          <a:headEnd/>
          <a:tailEnd/>
        </a:ln>
      </xdr:spPr>
      <xdr:txBody>
        <a:bodyPr vertOverflow="clip" wrap="square" lIns="36576" tIns="32004" rIns="0" bIns="0" anchor="t" upright="1"/>
        <a:lstStyle/>
        <a:p>
          <a:pPr algn="l" rtl="0">
            <a:lnSpc>
              <a:spcPts val="1100"/>
            </a:lnSpc>
            <a:defRPr sz="1000"/>
          </a:pPr>
          <a:r>
            <a:rPr lang="fi-FI" sz="1000" b="1" i="0" u="none" strike="noStrike" baseline="0">
              <a:solidFill>
                <a:srgbClr val="000000"/>
              </a:solidFill>
              <a:latin typeface="Arial"/>
              <a:cs typeface="Arial"/>
            </a:rPr>
            <a:t>Säästön laskentakaava </a:t>
          </a:r>
          <a:endParaRPr lang="fi-FI" sz="1000" b="0" i="0" u="none" strike="noStrike" baseline="0">
            <a:solidFill>
              <a:srgbClr val="000000"/>
            </a:solidFill>
            <a:latin typeface="Arial"/>
            <a:cs typeface="Arial"/>
          </a:endParaRPr>
        </a:p>
        <a:p>
          <a:pPr algn="l" rtl="0">
            <a:lnSpc>
              <a:spcPts val="1100"/>
            </a:lnSpc>
            <a:defRPr sz="1000"/>
          </a:pPr>
          <a:r>
            <a:rPr lang="fi-FI" sz="1000" b="0" i="0" u="none" strike="noStrike" baseline="0">
              <a:solidFill>
                <a:srgbClr val="000000"/>
              </a:solidFill>
              <a:latin typeface="Arial"/>
              <a:cs typeface="Arial"/>
            </a:rPr>
            <a:t>Kulutus ennen </a:t>
          </a:r>
          <a:r>
            <a:rPr lang="fi-FI" sz="1000" b="0" i="1" u="none" strike="noStrike" baseline="0">
              <a:solidFill>
                <a:srgbClr val="000000"/>
              </a:solidFill>
              <a:latin typeface="Arial"/>
              <a:cs typeface="Arial"/>
            </a:rPr>
            <a:t>(MWh/a)</a:t>
          </a:r>
          <a:r>
            <a:rPr lang="fi-FI" sz="1000" b="0" i="0" u="none" strike="noStrike" baseline="0">
              <a:solidFill>
                <a:srgbClr val="000000"/>
              </a:solidFill>
              <a:latin typeface="Arial"/>
              <a:cs typeface="Arial"/>
            </a:rPr>
            <a:t> =</a:t>
          </a:r>
        </a:p>
        <a:p>
          <a:pPr algn="l" rtl="0">
            <a:lnSpc>
              <a:spcPts val="1000"/>
            </a:lnSpc>
            <a:defRPr sz="1000"/>
          </a:pPr>
          <a:r>
            <a:rPr lang="fi-FI" sz="1000" b="0" i="0" u="none" strike="noStrike" baseline="0">
              <a:solidFill>
                <a:srgbClr val="000000"/>
              </a:solidFill>
              <a:latin typeface="Arial"/>
              <a:cs typeface="Arial"/>
            </a:rPr>
            <a:t>ilmavirta x ilman tiheys x ilman ominaislämpökapasiteetti x </a:t>
          </a:r>
        </a:p>
        <a:p>
          <a:pPr algn="l" rtl="0">
            <a:lnSpc>
              <a:spcPts val="1100"/>
            </a:lnSpc>
            <a:defRPr sz="1000"/>
          </a:pPr>
          <a:r>
            <a:rPr lang="fi-FI" sz="1000" b="0" i="0" u="none" strike="noStrike" baseline="0">
              <a:solidFill>
                <a:srgbClr val="000000"/>
              </a:solidFill>
              <a:latin typeface="Arial"/>
              <a:cs typeface="Arial"/>
            </a:rPr>
            <a:t>(tuloilman lämpötila - ulkolämpötila) x lämmityskausi x käyntiaika h/vrk x käyntiaikasuhde / 1000</a:t>
          </a:r>
        </a:p>
        <a:p>
          <a:pPr algn="l" rtl="0">
            <a:lnSpc>
              <a:spcPts val="1000"/>
            </a:lnSpc>
            <a:defRPr sz="1000"/>
          </a:pPr>
          <a:r>
            <a:rPr lang="fi-FI" sz="1000" b="0" i="0" u="none" strike="noStrike" baseline="0">
              <a:solidFill>
                <a:srgbClr val="000000"/>
              </a:solidFill>
              <a:latin typeface="Arial"/>
              <a:cs typeface="Arial"/>
            </a:rPr>
            <a:t>Kulutus jälkeen lasketaan vastaavalla tavalla</a:t>
          </a:r>
        </a:p>
        <a:p>
          <a:pPr algn="l" rtl="0">
            <a:lnSpc>
              <a:spcPts val="1000"/>
            </a:lnSpc>
            <a:defRPr sz="1000"/>
          </a:pPr>
          <a:r>
            <a:rPr lang="fi-FI" sz="1000" b="0" i="0" u="none" strike="noStrike" baseline="0">
              <a:solidFill>
                <a:srgbClr val="000000"/>
              </a:solidFill>
              <a:latin typeface="Arial"/>
              <a:cs typeface="Arial"/>
            </a:rPr>
            <a:t>Säästö = kulutus ennen - kulutus jälkeen</a:t>
          </a:r>
        </a:p>
      </xdr:txBody>
    </xdr:sp>
    <xdr:clientData/>
  </xdr:twoCellAnchor>
  <xdr:oneCellAnchor>
    <xdr:from>
      <xdr:col>1</xdr:col>
      <xdr:colOff>28575</xdr:colOff>
      <xdr:row>4</xdr:row>
      <xdr:rowOff>0</xdr:rowOff>
    </xdr:from>
    <xdr:ext cx="5480218" cy="1949508"/>
    <xdr:sp macro="" textlink="">
      <xdr:nvSpPr>
        <xdr:cNvPr id="5" name="Text Box 13">
          <a:extLst>
            <a:ext uri="{FF2B5EF4-FFF2-40B4-BE49-F238E27FC236}">
              <a16:creationId xmlns:a16="http://schemas.microsoft.com/office/drawing/2014/main" id="{00000000-0008-0000-0900-000005000000}"/>
            </a:ext>
          </a:extLst>
        </xdr:cNvPr>
        <xdr:cNvSpPr txBox="1">
          <a:spLocks noChangeArrowheads="1"/>
        </xdr:cNvSpPr>
      </xdr:nvSpPr>
      <xdr:spPr bwMode="auto">
        <a:xfrm>
          <a:off x="1057275" y="49215675"/>
          <a:ext cx="5480218" cy="1949508"/>
        </a:xfrm>
        <a:prstGeom prst="rect">
          <a:avLst/>
        </a:prstGeom>
        <a:solidFill>
          <a:srgbClr val="FFFFFF"/>
        </a:solidFill>
        <a:ln w="9525">
          <a:noFill/>
          <a:miter lim="800000"/>
          <a:headEnd/>
          <a:tailEnd/>
        </a:ln>
      </xdr:spPr>
      <xdr:txBody>
        <a:bodyPr wrap="none" lIns="27432" tIns="32004" rIns="0" bIns="0" anchor="t" upright="1">
          <a:spAutoFit/>
        </a:bodyPr>
        <a:lstStyle/>
        <a:p>
          <a:pPr algn="l" rtl="0">
            <a:defRPr sz="1000"/>
          </a:pPr>
          <a:r>
            <a:rPr lang="fi-FI" sz="1000" b="1" i="0" u="none" strike="noStrike" baseline="0">
              <a:solidFill>
                <a:srgbClr val="000000"/>
              </a:solidFill>
              <a:latin typeface="Arial"/>
              <a:cs typeface="Arial"/>
            </a:rPr>
            <a:t>Toimenpiteen kuvaus</a:t>
          </a:r>
          <a:endParaRPr lang="fi-FI" sz="1000" b="0" i="0" u="none" strike="noStrike" baseline="0">
            <a:solidFill>
              <a:srgbClr val="000000"/>
            </a:solidFill>
            <a:latin typeface="Arial"/>
            <a:cs typeface="Arial"/>
          </a:endParaRPr>
        </a:p>
        <a:p>
          <a:pPr algn="l" rtl="0">
            <a:defRPr sz="1000"/>
          </a:pPr>
          <a:r>
            <a:rPr lang="fi-FI" sz="1000" b="0" i="0" u="none" strike="noStrike" baseline="0">
              <a:solidFill>
                <a:srgbClr val="000000"/>
              </a:solidFill>
              <a:latin typeface="Arial"/>
              <a:cs typeface="Arial"/>
            </a:rPr>
            <a:t>Tuloilmakoneen tuloilman lämpötilaa alennetaan lämpötilan asetusarvoa muuttamalla.</a:t>
          </a:r>
        </a:p>
        <a:p>
          <a:pPr algn="l" rtl="0">
            <a:defRPr sz="1000"/>
          </a:pPr>
          <a:r>
            <a:rPr lang="fi-FI" sz="1000" b="0" i="0" u="none" strike="noStrike" baseline="0">
              <a:solidFill>
                <a:srgbClr val="000000"/>
              </a:solidFill>
              <a:latin typeface="Arial"/>
              <a:cs typeface="Arial"/>
            </a:rPr>
            <a:t>Ilmavirta ja käyttöaika säilyvät ennallaan. Koneessa ei ole lämmön talteenottoa.</a:t>
          </a:r>
        </a:p>
        <a:p>
          <a:pPr algn="l" rtl="0">
            <a:defRPr sz="1000"/>
          </a:pPr>
          <a:r>
            <a:rPr lang="fi-FI" sz="1000" b="1" i="0" u="none" strike="noStrike" baseline="0">
              <a:solidFill>
                <a:srgbClr val="000000"/>
              </a:solidFill>
              <a:latin typeface="Arial"/>
              <a:cs typeface="Arial"/>
            </a:rPr>
            <a:t>Laskentaperiaatteen kuvaus</a:t>
          </a:r>
          <a:endParaRPr lang="fi-FI" sz="1000" b="0" i="0" u="none" strike="noStrike" baseline="0">
            <a:solidFill>
              <a:srgbClr val="000000"/>
            </a:solidFill>
            <a:latin typeface="Arial"/>
            <a:cs typeface="Arial"/>
          </a:endParaRPr>
        </a:p>
        <a:p>
          <a:pPr algn="l" rtl="0">
            <a:defRPr sz="1000"/>
          </a:pPr>
          <a:r>
            <a:rPr lang="fi-FI" sz="1000" b="0" i="0" u="none" strike="noStrike" baseline="0">
              <a:solidFill>
                <a:srgbClr val="000000"/>
              </a:solidFill>
              <a:latin typeface="Arial"/>
              <a:cs typeface="Arial"/>
            </a:rPr>
            <a:t>Säästö lasketaan karkealla tasolla olettaen, että </a:t>
          </a:r>
        </a:p>
        <a:p>
          <a:pPr algn="l" rtl="0">
            <a:defRPr sz="1000"/>
          </a:pPr>
          <a:r>
            <a:rPr lang="fi-FI" sz="1000" b="0" i="0" u="none" strike="noStrike" baseline="0">
              <a:solidFill>
                <a:srgbClr val="000000"/>
              </a:solidFill>
              <a:latin typeface="Arial"/>
              <a:cs typeface="Arial"/>
            </a:rPr>
            <a:t>- tuoilman lämpötila pysyy koko vuoden samana </a:t>
          </a:r>
        </a:p>
        <a:p>
          <a:pPr algn="l" rtl="0">
            <a:defRPr sz="1000"/>
          </a:pPr>
          <a:r>
            <a:rPr lang="fi-FI" sz="1000" b="0" i="0" u="none" strike="noStrike" baseline="0">
              <a:solidFill>
                <a:srgbClr val="000000"/>
              </a:solidFill>
              <a:latin typeface="Arial"/>
              <a:cs typeface="Arial"/>
            </a:rPr>
            <a:t>- laskennassa ulkolämpötila on lämmityskauden keskiarvo</a:t>
          </a:r>
        </a:p>
        <a:p>
          <a:pPr algn="l" rtl="0">
            <a:defRPr sz="1000"/>
          </a:pPr>
          <a:r>
            <a:rPr lang="fi-FI" sz="1000" b="0" i="0" u="none" strike="noStrike" baseline="0">
              <a:solidFill>
                <a:srgbClr val="000000"/>
              </a:solidFill>
              <a:latin typeface="Arial"/>
              <a:cs typeface="Arial"/>
            </a:rPr>
            <a:t>- tuloilma lämpenee koneen lämmityspatterissa ulkolämpötilasta puhalluslämpötilaan.</a:t>
          </a:r>
        </a:p>
        <a:p>
          <a:pPr algn="l" rtl="0">
            <a:defRPr sz="1000"/>
          </a:pPr>
          <a:r>
            <a:rPr lang="fi-FI" sz="1000" b="0" i="0" u="none" strike="noStrike" baseline="0">
              <a:solidFill>
                <a:srgbClr val="000000"/>
              </a:solidFill>
              <a:latin typeface="Arial"/>
              <a:cs typeface="Arial"/>
            </a:rPr>
            <a:t>- lämmityskauden pituus on 7 kk, 30 vrk/kk</a:t>
          </a:r>
        </a:p>
        <a:p>
          <a:pPr algn="l" rtl="0">
            <a:defRPr sz="1000"/>
          </a:pPr>
          <a:r>
            <a:rPr lang="fi-FI" sz="1000" b="0" i="0" u="none" strike="noStrike" baseline="0">
              <a:solidFill>
                <a:srgbClr val="000000"/>
              </a:solidFill>
              <a:latin typeface="Arial"/>
              <a:cs typeface="Arial"/>
            </a:rPr>
            <a:t>Käyntiaikasuhde on työpäivien suhde päivien kokonaismäärään viikossa.</a:t>
          </a:r>
        </a:p>
        <a:p>
          <a:pPr algn="l" rtl="0">
            <a:defRPr sz="1000"/>
          </a:pPr>
          <a:r>
            <a:rPr lang="fi-FI" sz="1000" b="0" i="0" u="none" strike="noStrike" baseline="0">
              <a:solidFill>
                <a:srgbClr val="000000"/>
              </a:solidFill>
              <a:latin typeface="Arial"/>
              <a:cs typeface="Arial"/>
            </a:rPr>
            <a:t>Säästö lasketaan määrittämällä tuloilmakoneen energiankulutus ennen asetusarvon</a:t>
          </a:r>
        </a:p>
        <a:p>
          <a:pPr algn="l" rtl="0">
            <a:defRPr sz="1000"/>
          </a:pPr>
          <a:r>
            <a:rPr lang="fi-FI" sz="1000" b="0" i="0" u="none" strike="noStrike" baseline="0">
              <a:solidFill>
                <a:srgbClr val="000000"/>
              </a:solidFill>
              <a:latin typeface="Arial"/>
              <a:cs typeface="Arial"/>
            </a:rPr>
            <a:t>muutosta ja sen jälkeen. </a:t>
          </a:r>
        </a:p>
        <a:p>
          <a:pPr algn="l" rtl="0">
            <a:defRPr sz="1000"/>
          </a:pPr>
          <a:r>
            <a:rPr lang="fi-FI" sz="1000" b="0" i="0" u="none" strike="noStrike" baseline="0">
              <a:solidFill>
                <a:srgbClr val="000000"/>
              </a:solidFill>
              <a:latin typeface="Arial"/>
              <a:cs typeface="Arial"/>
            </a:rPr>
            <a:t>Laskennassa käytetään ilman tiheyttä (1,2 kg/m</a:t>
          </a:r>
          <a:r>
            <a:rPr lang="fi-FI" sz="1000" b="0" i="0" u="none" strike="noStrike" baseline="30000">
              <a:solidFill>
                <a:srgbClr val="000000"/>
              </a:solidFill>
              <a:latin typeface="Arial"/>
              <a:cs typeface="Arial"/>
            </a:rPr>
            <a:t>3</a:t>
          </a:r>
          <a:r>
            <a:rPr lang="fi-FI" sz="1000" b="0" i="0" u="none" strike="noStrike" baseline="0">
              <a:solidFill>
                <a:srgbClr val="000000"/>
              </a:solidFill>
              <a:latin typeface="Arial"/>
              <a:cs typeface="Arial"/>
            </a:rPr>
            <a:t>) ja ominaislämpökapasiteettia (1,0 kJ/kg</a:t>
          </a:r>
          <a:r>
            <a:rPr lang="fi-FI" sz="1000" b="0" i="0" u="none" strike="noStrike" baseline="30000">
              <a:solidFill>
                <a:srgbClr val="000000"/>
              </a:solidFill>
              <a:latin typeface="Arial"/>
              <a:cs typeface="Arial"/>
            </a:rPr>
            <a:t>o</a:t>
          </a:r>
          <a:r>
            <a:rPr lang="fi-FI" sz="1000" b="0" i="0" u="none" strike="noStrike" baseline="0">
              <a:solidFill>
                <a:srgbClr val="000000"/>
              </a:solidFill>
              <a:latin typeface="Arial"/>
              <a:cs typeface="Arial"/>
            </a:rPr>
            <a:t>C).  </a:t>
          </a:r>
        </a:p>
      </xdr:txBody>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1</xdr:col>
      <xdr:colOff>2380</xdr:colOff>
      <xdr:row>23</xdr:row>
      <xdr:rowOff>0</xdr:rowOff>
    </xdr:from>
    <xdr:to>
      <xdr:col>7</xdr:col>
      <xdr:colOff>547688</xdr:colOff>
      <xdr:row>34</xdr:row>
      <xdr:rowOff>40482</xdr:rowOff>
    </xdr:to>
    <xdr:sp macro="" textlink="">
      <xdr:nvSpPr>
        <xdr:cNvPr id="5" name="Text Box 24">
          <a:extLst>
            <a:ext uri="{FF2B5EF4-FFF2-40B4-BE49-F238E27FC236}">
              <a16:creationId xmlns:a16="http://schemas.microsoft.com/office/drawing/2014/main" id="{00000000-0008-0000-0A00-000005000000}"/>
            </a:ext>
          </a:extLst>
        </xdr:cNvPr>
        <xdr:cNvSpPr txBox="1">
          <a:spLocks noChangeArrowheads="1"/>
        </xdr:cNvSpPr>
      </xdr:nvSpPr>
      <xdr:spPr bwMode="auto">
        <a:xfrm>
          <a:off x="726280" y="3400425"/>
          <a:ext cx="5574508" cy="1821657"/>
        </a:xfrm>
        <a:prstGeom prst="rect">
          <a:avLst/>
        </a:prstGeom>
        <a:solidFill>
          <a:srgbClr val="FFFF99"/>
        </a:solidFill>
        <a:ln w="9525">
          <a:noFill/>
          <a:miter lim="800000"/>
          <a:headEnd/>
          <a:tailEnd/>
        </a:ln>
      </xdr:spPr>
      <xdr:txBody>
        <a:bodyPr vertOverflow="clip" wrap="square" lIns="36576" tIns="32004" rIns="0" bIns="0" anchor="t" upright="1"/>
        <a:lstStyle/>
        <a:p>
          <a:pPr algn="l" rtl="0">
            <a:defRPr sz="1000"/>
          </a:pPr>
          <a:r>
            <a:rPr lang="fi-FI" sz="1000" b="1" i="0" u="none" strike="noStrike" baseline="0">
              <a:solidFill>
                <a:srgbClr val="000000"/>
              </a:solidFill>
              <a:latin typeface="Arial"/>
              <a:cs typeface="Arial"/>
            </a:rPr>
            <a:t>Säästön laskentakaava </a:t>
          </a:r>
          <a:endParaRPr lang="fi-FI" sz="1000" b="0" i="0" u="none" strike="noStrike" baseline="0">
            <a:solidFill>
              <a:srgbClr val="000000"/>
            </a:solidFill>
            <a:latin typeface="Arial"/>
            <a:cs typeface="Arial"/>
          </a:endParaRPr>
        </a:p>
        <a:p>
          <a:pPr algn="l" rtl="0">
            <a:defRPr sz="1000"/>
          </a:pPr>
          <a:r>
            <a:rPr lang="fi-FI" sz="1000" b="0" i="0" u="sng" strike="noStrike" baseline="0">
              <a:solidFill>
                <a:srgbClr val="000000"/>
              </a:solidFill>
              <a:latin typeface="Arial"/>
              <a:cs typeface="Arial"/>
            </a:rPr>
            <a:t>Lämpö</a:t>
          </a:r>
          <a:endParaRPr lang="fi-FI" sz="1000" b="0" i="0" u="none" strike="noStrike" baseline="0">
            <a:solidFill>
              <a:srgbClr val="000000"/>
            </a:solidFill>
            <a:latin typeface="Arial"/>
            <a:cs typeface="Arial"/>
          </a:endParaRPr>
        </a:p>
        <a:p>
          <a:pPr algn="l" rtl="0">
            <a:defRPr sz="1000"/>
          </a:pPr>
          <a:r>
            <a:rPr lang="fi-FI" sz="1000" b="0" i="0" u="none" strike="noStrike" baseline="0">
              <a:solidFill>
                <a:srgbClr val="000000"/>
              </a:solidFill>
              <a:latin typeface="Arial"/>
              <a:cs typeface="Arial"/>
            </a:rPr>
            <a:t>Lämpöenergian kulutus ennen </a:t>
          </a:r>
          <a:r>
            <a:rPr lang="fi-FI" sz="1000" b="0" i="1" u="none" strike="noStrike" baseline="0">
              <a:solidFill>
                <a:srgbClr val="000000"/>
              </a:solidFill>
              <a:latin typeface="Arial"/>
              <a:cs typeface="Arial"/>
            </a:rPr>
            <a:t>(MWh/a)</a:t>
          </a:r>
          <a:r>
            <a:rPr lang="fi-FI" sz="1000" b="0" i="0" u="none" strike="noStrike" baseline="0">
              <a:solidFill>
                <a:srgbClr val="000000"/>
              </a:solidFill>
              <a:latin typeface="Arial"/>
              <a:cs typeface="Arial"/>
            </a:rPr>
            <a:t> =</a:t>
          </a:r>
        </a:p>
        <a:p>
          <a:pPr algn="l" rtl="0">
            <a:defRPr sz="1000"/>
          </a:pPr>
          <a:r>
            <a:rPr lang="fi-FI" sz="1000" b="0" i="0" u="none" strike="noStrike" baseline="0">
              <a:solidFill>
                <a:srgbClr val="000000"/>
              </a:solidFill>
              <a:latin typeface="Arial"/>
              <a:cs typeface="Arial"/>
            </a:rPr>
            <a:t>ilmavirta x ilman tiheys x ilman ominaislämpökapasiteetti  x </a:t>
          </a:r>
        </a:p>
        <a:p>
          <a:pPr algn="l" rtl="0">
            <a:defRPr sz="1000"/>
          </a:pPr>
          <a:r>
            <a:rPr lang="fi-FI" sz="1000" b="0" i="0" u="none" strike="noStrike" baseline="0">
              <a:solidFill>
                <a:srgbClr val="000000"/>
              </a:solidFill>
              <a:latin typeface="Arial"/>
              <a:cs typeface="Arial"/>
            </a:rPr>
            <a:t>(tuloilman lämpötila - ulkolämpötila) x käyntiaikasuhde x lämmityskausi  / 1000</a:t>
          </a:r>
        </a:p>
        <a:p>
          <a:pPr algn="l" rtl="0">
            <a:defRPr sz="1000"/>
          </a:pPr>
          <a:r>
            <a:rPr lang="fi-FI" sz="1000" b="0" i="0" u="none" strike="noStrike" baseline="0">
              <a:solidFill>
                <a:srgbClr val="000000"/>
              </a:solidFill>
              <a:latin typeface="Arial"/>
              <a:cs typeface="Arial"/>
            </a:rPr>
            <a:t>Kulutus jälkeen lasketaan vastaavalla tavalla</a:t>
          </a:r>
        </a:p>
        <a:p>
          <a:pPr algn="l" rtl="0">
            <a:defRPr sz="1000"/>
          </a:pPr>
          <a:r>
            <a:rPr lang="fi-FI" sz="1000" b="0" i="0" u="none" strike="noStrike" baseline="0">
              <a:solidFill>
                <a:srgbClr val="000000"/>
              </a:solidFill>
              <a:latin typeface="Arial"/>
              <a:cs typeface="Arial"/>
            </a:rPr>
            <a:t>Säästö = kulutus ennen - kulutus jälkeen</a:t>
          </a:r>
        </a:p>
        <a:p>
          <a:pPr algn="l" rtl="0">
            <a:defRPr sz="1000"/>
          </a:pPr>
          <a:r>
            <a:rPr lang="fi-FI" sz="1000" b="0" i="0" u="sng" strike="noStrike" baseline="0">
              <a:solidFill>
                <a:srgbClr val="000000"/>
              </a:solidFill>
              <a:latin typeface="Arial"/>
              <a:cs typeface="Arial"/>
            </a:rPr>
            <a:t>Sähkö</a:t>
          </a:r>
          <a:endParaRPr lang="fi-FI" sz="1000" b="0" i="0" u="none" strike="noStrike" baseline="0">
            <a:solidFill>
              <a:srgbClr val="000000"/>
            </a:solidFill>
            <a:latin typeface="Arial"/>
            <a:cs typeface="Arial"/>
          </a:endParaRPr>
        </a:p>
        <a:p>
          <a:pPr algn="l" rtl="0">
            <a:defRPr sz="1000"/>
          </a:pPr>
          <a:r>
            <a:rPr lang="fi-FI" sz="1000" b="0" i="0" u="none" strike="noStrike" baseline="0">
              <a:solidFill>
                <a:srgbClr val="000000"/>
              </a:solidFill>
              <a:latin typeface="Arial"/>
              <a:cs typeface="Arial"/>
            </a:rPr>
            <a:t>Puhallinmoottorien teho (</a:t>
          </a:r>
          <a:r>
            <a:rPr lang="fi-FI" sz="1000" b="0" i="1" u="none" strike="noStrike" baseline="0">
              <a:solidFill>
                <a:srgbClr val="000000"/>
              </a:solidFill>
              <a:latin typeface="Arial"/>
              <a:cs typeface="Arial"/>
            </a:rPr>
            <a:t>kW)</a:t>
          </a:r>
          <a:r>
            <a:rPr lang="fi-FI" sz="1000" b="0" i="0" u="none" strike="noStrike" baseline="0">
              <a:solidFill>
                <a:srgbClr val="000000"/>
              </a:solidFill>
              <a:latin typeface="Arial"/>
              <a:cs typeface="Arial"/>
            </a:rPr>
            <a:t> = (ilmavirta m</a:t>
          </a:r>
          <a:r>
            <a:rPr lang="fi-FI" sz="1000" b="0" i="0" u="none" strike="noStrike" baseline="30000">
              <a:solidFill>
                <a:srgbClr val="000000"/>
              </a:solidFill>
              <a:latin typeface="Arial"/>
              <a:cs typeface="Arial"/>
            </a:rPr>
            <a:t>3</a:t>
          </a:r>
          <a:r>
            <a:rPr lang="fi-FI" sz="1000" b="0" i="0" u="none" strike="noStrike" baseline="0">
              <a:solidFill>
                <a:srgbClr val="000000"/>
              </a:solidFill>
              <a:latin typeface="Arial"/>
              <a:cs typeface="Arial"/>
            </a:rPr>
            <a:t>/s x paineenkorotus Pa) / (puhallinhyötysuhde x 1000),</a:t>
          </a:r>
        </a:p>
        <a:p>
          <a:pPr algn="l" rtl="0">
            <a:defRPr sz="1000"/>
          </a:pPr>
          <a:r>
            <a:rPr lang="fi-FI" sz="1000" b="0" i="0" u="none" strike="noStrike" baseline="0">
              <a:solidFill>
                <a:srgbClr val="000000"/>
              </a:solidFill>
              <a:latin typeface="Arial"/>
              <a:cs typeface="Arial"/>
            </a:rPr>
            <a:t>Sähköenergian säästö </a:t>
          </a:r>
          <a:r>
            <a:rPr lang="fi-FI" sz="1000" b="0" i="1" u="none" strike="noStrike" baseline="0">
              <a:solidFill>
                <a:srgbClr val="000000"/>
              </a:solidFill>
              <a:latin typeface="Arial"/>
              <a:cs typeface="Arial"/>
            </a:rPr>
            <a:t>(MWh/a) </a:t>
          </a:r>
          <a:r>
            <a:rPr lang="fi-FI" sz="1000" b="0" i="0" u="none" strike="noStrike" baseline="0">
              <a:solidFill>
                <a:srgbClr val="000000"/>
              </a:solidFill>
              <a:latin typeface="Arial"/>
              <a:cs typeface="Arial"/>
            </a:rPr>
            <a:t>= tulo- ja poisto puhallinmoottorien teho kW x </a:t>
          </a:r>
        </a:p>
        <a:p>
          <a:pPr algn="l" rtl="0">
            <a:defRPr sz="1000"/>
          </a:pPr>
          <a:r>
            <a:rPr lang="fi-FI" sz="1000" b="0" i="0" u="none" strike="noStrike" baseline="0">
              <a:solidFill>
                <a:srgbClr val="000000"/>
              </a:solidFill>
              <a:latin typeface="Arial"/>
              <a:cs typeface="Arial"/>
            </a:rPr>
            <a:t>käyntiaikalyhenemä h/vrk x käyntiaikasuhde x 365 vrk/a</a:t>
          </a:r>
        </a:p>
        <a:p>
          <a:pPr algn="l" rtl="0">
            <a:defRPr sz="1000"/>
          </a:pPr>
          <a:endParaRPr lang="fi-FI" sz="1000" b="0" i="0" u="none" strike="noStrike" baseline="0">
            <a:solidFill>
              <a:srgbClr val="000000"/>
            </a:solidFill>
            <a:latin typeface="Arial"/>
            <a:cs typeface="Arial"/>
          </a:endParaRPr>
        </a:p>
      </xdr:txBody>
    </xdr:sp>
    <xdr:clientData/>
  </xdr:twoCellAnchor>
  <xdr:twoCellAnchor editAs="oneCell">
    <xdr:from>
      <xdr:col>1</xdr:col>
      <xdr:colOff>19050</xdr:colOff>
      <xdr:row>4</xdr:row>
      <xdr:rowOff>57150</xdr:rowOff>
    </xdr:from>
    <xdr:to>
      <xdr:col>7</xdr:col>
      <xdr:colOff>316442</xdr:colOff>
      <xdr:row>22</xdr:row>
      <xdr:rowOff>142875</xdr:rowOff>
    </xdr:to>
    <xdr:sp macro="" textlink="">
      <xdr:nvSpPr>
        <xdr:cNvPr id="6" name="Text Box 25">
          <a:extLst>
            <a:ext uri="{FF2B5EF4-FFF2-40B4-BE49-F238E27FC236}">
              <a16:creationId xmlns:a16="http://schemas.microsoft.com/office/drawing/2014/main" id="{00000000-0008-0000-0A00-000006000000}"/>
            </a:ext>
          </a:extLst>
        </xdr:cNvPr>
        <xdr:cNvSpPr txBox="1">
          <a:spLocks noChangeArrowheads="1"/>
        </xdr:cNvSpPr>
      </xdr:nvSpPr>
      <xdr:spPr bwMode="auto">
        <a:xfrm>
          <a:off x="742950" y="542925"/>
          <a:ext cx="5326592" cy="3000375"/>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fi-FI" sz="1000" b="1" i="0" u="none" strike="noStrike" baseline="0">
              <a:solidFill>
                <a:srgbClr val="000000"/>
              </a:solidFill>
              <a:latin typeface="Arial"/>
              <a:cs typeface="Arial"/>
            </a:rPr>
            <a:t>Toimenpiteen kuvaus</a:t>
          </a:r>
          <a:endParaRPr lang="fi-FI" sz="1000" b="0" i="0" u="none" strike="noStrike" baseline="0">
            <a:solidFill>
              <a:srgbClr val="000000"/>
            </a:solidFill>
            <a:latin typeface="Arial"/>
            <a:cs typeface="Arial"/>
          </a:endParaRPr>
        </a:p>
        <a:p>
          <a:pPr algn="l" rtl="0">
            <a:defRPr sz="1000"/>
          </a:pPr>
          <a:r>
            <a:rPr lang="fi-FI" sz="1000" b="0" i="0" u="none" strike="noStrike" baseline="0">
              <a:solidFill>
                <a:srgbClr val="000000"/>
              </a:solidFill>
              <a:latin typeface="Arial"/>
              <a:cs typeface="Arial"/>
            </a:rPr>
            <a:t>Tuloilmakoneen käyntiaikaa lyhennetään aikaohjelmaa muuttamalla.</a:t>
          </a:r>
        </a:p>
        <a:p>
          <a:pPr algn="l" rtl="0">
            <a:defRPr sz="1000"/>
          </a:pPr>
          <a:r>
            <a:rPr lang="fi-FI" sz="1000" b="0" i="0" u="none" strike="noStrike" baseline="0">
              <a:solidFill>
                <a:srgbClr val="000000"/>
              </a:solidFill>
              <a:latin typeface="Arial"/>
              <a:cs typeface="Arial"/>
            </a:rPr>
            <a:t>Ilmavirta ja lämpötila-asetukset säilyvät ennallaan. Koneessa ei ole lämmön talteenottoa eikä jäähdytystä. Käyntiaika on sama kesällä ja talvella.</a:t>
          </a:r>
        </a:p>
        <a:p>
          <a:pPr algn="l" rtl="0">
            <a:defRPr sz="1000"/>
          </a:pPr>
          <a:r>
            <a:rPr lang="fi-FI" sz="1000" b="1" i="0" u="none" strike="noStrike" baseline="0">
              <a:solidFill>
                <a:srgbClr val="000000"/>
              </a:solidFill>
              <a:latin typeface="Arial"/>
              <a:cs typeface="Arial"/>
            </a:rPr>
            <a:t>Laskentaperiaatteen kuvaus</a:t>
          </a:r>
          <a:endParaRPr lang="fi-FI" sz="1000" b="0" i="0" u="none" strike="noStrike" baseline="0">
            <a:solidFill>
              <a:srgbClr val="000000"/>
            </a:solidFill>
            <a:latin typeface="Arial"/>
            <a:cs typeface="Arial"/>
          </a:endParaRPr>
        </a:p>
        <a:p>
          <a:pPr algn="l" rtl="0">
            <a:defRPr sz="1000"/>
          </a:pPr>
          <a:r>
            <a:rPr lang="fi-FI" sz="1000" b="0" i="0" u="none" strike="noStrike" baseline="0">
              <a:solidFill>
                <a:srgbClr val="000000"/>
              </a:solidFill>
              <a:latin typeface="Arial"/>
              <a:cs typeface="Arial"/>
            </a:rPr>
            <a:t>Säästö lasketaan karkealla tasolla olettaen, että </a:t>
          </a:r>
        </a:p>
        <a:p>
          <a:pPr algn="l" rtl="0">
            <a:defRPr sz="1000"/>
          </a:pPr>
          <a:r>
            <a:rPr lang="fi-FI" sz="1000" b="0" i="0" u="none" strike="noStrike" baseline="0">
              <a:solidFill>
                <a:srgbClr val="000000"/>
              </a:solidFill>
              <a:latin typeface="Arial"/>
              <a:cs typeface="Arial"/>
            </a:rPr>
            <a:t>- tuloilman lämpötila pysyy koko vuoden samana </a:t>
          </a:r>
        </a:p>
        <a:p>
          <a:pPr algn="l" rtl="0">
            <a:defRPr sz="1000"/>
          </a:pPr>
          <a:r>
            <a:rPr lang="fi-FI" sz="1000" b="0" i="0" u="none" strike="noStrike" baseline="0">
              <a:solidFill>
                <a:srgbClr val="000000"/>
              </a:solidFill>
              <a:latin typeface="Arial"/>
              <a:cs typeface="Arial"/>
            </a:rPr>
            <a:t>- laskennassa ulkolämpötila on lämmityskauden keskiarvo</a:t>
          </a:r>
        </a:p>
        <a:p>
          <a:pPr algn="l" rtl="0">
            <a:defRPr sz="1000"/>
          </a:pPr>
          <a:r>
            <a:rPr lang="fi-FI" sz="1000" b="0" i="0" u="none" strike="noStrike" baseline="0">
              <a:solidFill>
                <a:srgbClr val="000000"/>
              </a:solidFill>
              <a:latin typeface="Arial"/>
              <a:cs typeface="Arial"/>
            </a:rPr>
            <a:t>- tuloilma lämpenee koneen lämmityspatterissa ulkolämpötilasta puhalluslämpötilaan.</a:t>
          </a:r>
        </a:p>
        <a:p>
          <a:pPr algn="l" rtl="0">
            <a:defRPr sz="1000"/>
          </a:pPr>
          <a:r>
            <a:rPr lang="fi-FI" sz="1000" b="0" i="0" u="none" strike="noStrike" baseline="0">
              <a:solidFill>
                <a:srgbClr val="000000"/>
              </a:solidFill>
              <a:latin typeface="Arial"/>
              <a:cs typeface="Arial"/>
            </a:rPr>
            <a:t>- lämmityskauden pituus on 7 kk</a:t>
          </a:r>
        </a:p>
        <a:p>
          <a:pPr algn="l" rtl="0">
            <a:defRPr sz="1000"/>
          </a:pPr>
          <a:r>
            <a:rPr lang="fi-FI" sz="1000" b="0" i="0" u="none" strike="noStrike" baseline="0">
              <a:solidFill>
                <a:srgbClr val="000000"/>
              </a:solidFill>
              <a:latin typeface="Arial"/>
              <a:cs typeface="Arial"/>
            </a:rPr>
            <a:t>- käyntiaikamuutos säästää puhallinenergiaa koko vuoden  </a:t>
          </a:r>
        </a:p>
        <a:p>
          <a:pPr algn="l" rtl="0">
            <a:defRPr sz="1000"/>
          </a:pPr>
          <a:r>
            <a:rPr lang="fi-FI" sz="1000" b="0" i="0" u="none" strike="noStrike" baseline="0">
              <a:solidFill>
                <a:srgbClr val="000000"/>
              </a:solidFill>
              <a:latin typeface="Arial"/>
              <a:cs typeface="Arial"/>
            </a:rPr>
            <a:t>Laskennassa käytetään ilman tiheyttä (1,2 kg/m</a:t>
          </a:r>
          <a:r>
            <a:rPr lang="fi-FI" sz="1000" b="0" i="0" u="none" strike="noStrike" baseline="30000">
              <a:solidFill>
                <a:srgbClr val="000000"/>
              </a:solidFill>
              <a:latin typeface="Arial"/>
              <a:cs typeface="Arial"/>
            </a:rPr>
            <a:t>3</a:t>
          </a:r>
          <a:r>
            <a:rPr lang="fi-FI" sz="1000" b="0" i="0" u="none" strike="noStrike" baseline="0">
              <a:solidFill>
                <a:srgbClr val="000000"/>
              </a:solidFill>
              <a:latin typeface="Arial"/>
              <a:cs typeface="Arial"/>
            </a:rPr>
            <a:t>) ja ominaislämpökapasiteettia (1,0 kJ/kg°C).</a:t>
          </a:r>
        </a:p>
        <a:p>
          <a:pPr algn="l" rtl="0">
            <a:defRPr sz="1000"/>
          </a:pPr>
          <a:r>
            <a:rPr lang="fi-FI" sz="1000" b="0" i="0" u="none" strike="noStrike" baseline="0">
              <a:solidFill>
                <a:srgbClr val="000000"/>
              </a:solidFill>
              <a:latin typeface="Arial"/>
              <a:cs typeface="Arial"/>
            </a:rPr>
            <a:t>Puhallinmoottorien sähköteho voidaan laskea likimääräiskaavalla olettaen paineenkorotus ja puhallinhyötysuhde. Tuloilmakoneelle tyypillisesti paineenkorotus on 600 Pa (ei jäähdytystä, ei lämmön talteenottoa) - 800 Pa (jäähdytys ja lämmön talteenotto).</a:t>
          </a:r>
        </a:p>
        <a:p>
          <a:pPr algn="l" rtl="0">
            <a:defRPr sz="1000"/>
          </a:pPr>
          <a:r>
            <a:rPr lang="fi-FI" sz="1000" b="0" i="0" u="none" strike="noStrike" baseline="0">
              <a:solidFill>
                <a:srgbClr val="000000"/>
              </a:solidFill>
              <a:latin typeface="Arial"/>
              <a:cs typeface="Arial"/>
            </a:rPr>
            <a:t>Poistoilmapuhaltimille paineenkorotus tyypillisesti 300 - 500 Pa riippuen siitä onko lämmön talteenottoa. Puhallinkäytön kokonaishyötysuhde (puhallin, välitys, moottori) vanhoilla puhaltimilla luokkaa 0,35-0,4. Uusilla se voi olla tätä parempi. </a:t>
          </a:r>
        </a:p>
        <a:p>
          <a:pPr algn="l" rtl="0">
            <a:defRPr sz="1000"/>
          </a:pPr>
          <a:r>
            <a:rPr lang="fi-FI" sz="1000" b="0" i="0" u="none" strike="noStrike" baseline="0">
              <a:solidFill>
                <a:srgbClr val="000000"/>
              </a:solidFill>
              <a:latin typeface="Arial"/>
              <a:cs typeface="Arial"/>
            </a:rPr>
            <a:t>Säästö lasketaan määrittämällä ilmanvaihtojärjestelmän energiankulutus (lämpö ja sähkö) ennen aikaohjelman muutosta ja sen jälkeen. </a:t>
          </a:r>
        </a:p>
        <a:p>
          <a:pPr algn="l" rtl="0">
            <a:defRPr sz="1000"/>
          </a:pPr>
          <a:endParaRPr lang="fi-FI" sz="1000" b="0" i="0" u="none" strike="noStrike" baseline="0">
            <a:solidFill>
              <a:srgbClr val="000000"/>
            </a:solidFill>
            <a:latin typeface="Arial"/>
            <a:cs typeface="Arial"/>
          </a:endParaRPr>
        </a:p>
      </xdr:txBody>
    </xdr:sp>
    <xdr:clientData/>
  </xdr:twoCellAnchor>
  <xdr:oneCellAnchor>
    <xdr:from>
      <xdr:col>1</xdr:col>
      <xdr:colOff>39688</xdr:colOff>
      <xdr:row>60</xdr:row>
      <xdr:rowOff>0</xdr:rowOff>
    </xdr:from>
    <xdr:ext cx="5199062" cy="590550"/>
    <xdr:sp macro="" textlink="">
      <xdr:nvSpPr>
        <xdr:cNvPr id="7" name="Tekstikehys 35">
          <a:extLst>
            <a:ext uri="{FF2B5EF4-FFF2-40B4-BE49-F238E27FC236}">
              <a16:creationId xmlns:a16="http://schemas.microsoft.com/office/drawing/2014/main" id="{00000000-0008-0000-0A00-000007000000}"/>
            </a:ext>
          </a:extLst>
        </xdr:cNvPr>
        <xdr:cNvSpPr txBox="1"/>
      </xdr:nvSpPr>
      <xdr:spPr>
        <a:xfrm>
          <a:off x="763588" y="9458325"/>
          <a:ext cx="5199062" cy="59055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fi-FI" sz="1000">
              <a:solidFill>
                <a:sysClr val="windowText" lastClr="000000"/>
              </a:solidFill>
              <a:latin typeface="Arial" pitchFamily="34" charset="0"/>
              <a:cs typeface="Arial" pitchFamily="34" charset="0"/>
            </a:rPr>
            <a:t>Samalla</a:t>
          </a:r>
          <a:r>
            <a:rPr lang="fi-FI" sz="1000" baseline="0">
              <a:solidFill>
                <a:sysClr val="windowText" lastClr="000000"/>
              </a:solidFill>
              <a:latin typeface="Arial" pitchFamily="34" charset="0"/>
              <a:cs typeface="Arial" pitchFamily="34" charset="0"/>
            </a:rPr>
            <a:t> periaatteella voidaan laskea tarpeenmukaisen ilmanvaihdon ohjauksen säästövaikutus: arvioidaan eri osatehojen käyttöaika viikko- tai kuukausitasolla ja huomioidaan vaikutus lämmitys- ja puhallinsähkön kulutuksessa.</a:t>
          </a:r>
          <a:endParaRPr lang="fi-FI" sz="1000">
            <a:solidFill>
              <a:sysClr val="windowText" lastClr="000000"/>
            </a:solidFill>
            <a:latin typeface="Arial" pitchFamily="34" charset="0"/>
            <a:cs typeface="Arial" pitchFamily="34" charset="0"/>
          </a:endParaRPr>
        </a:p>
      </xdr:txBody>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1</xdr:col>
      <xdr:colOff>9525</xdr:colOff>
      <xdr:row>29</xdr:row>
      <xdr:rowOff>38101</xdr:rowOff>
    </xdr:from>
    <xdr:to>
      <xdr:col>7</xdr:col>
      <xdr:colOff>173566</xdr:colOff>
      <xdr:row>39</xdr:row>
      <xdr:rowOff>123825</xdr:rowOff>
    </xdr:to>
    <xdr:sp macro="" textlink="">
      <xdr:nvSpPr>
        <xdr:cNvPr id="4" name="Text Box 22">
          <a:extLst>
            <a:ext uri="{FF2B5EF4-FFF2-40B4-BE49-F238E27FC236}">
              <a16:creationId xmlns:a16="http://schemas.microsoft.com/office/drawing/2014/main" id="{00000000-0008-0000-0B00-000004000000}"/>
            </a:ext>
          </a:extLst>
        </xdr:cNvPr>
        <xdr:cNvSpPr txBox="1">
          <a:spLocks noChangeArrowheads="1"/>
        </xdr:cNvSpPr>
      </xdr:nvSpPr>
      <xdr:spPr bwMode="auto">
        <a:xfrm>
          <a:off x="733425" y="4572001"/>
          <a:ext cx="5193241" cy="1704974"/>
        </a:xfrm>
        <a:prstGeom prst="rect">
          <a:avLst/>
        </a:prstGeom>
        <a:solidFill>
          <a:srgbClr val="FFFF99"/>
        </a:solidFill>
        <a:ln w="9525">
          <a:noFill/>
          <a:miter lim="800000"/>
          <a:headEnd/>
          <a:tailEnd/>
        </a:ln>
      </xdr:spPr>
      <xdr:txBody>
        <a:bodyPr vertOverflow="clip" wrap="square" lIns="36576" tIns="32004" rIns="0" bIns="0" anchor="t" upright="1"/>
        <a:lstStyle/>
        <a:p>
          <a:pPr algn="l" rtl="0">
            <a:lnSpc>
              <a:spcPts val="1100"/>
            </a:lnSpc>
            <a:defRPr sz="1000"/>
          </a:pPr>
          <a:r>
            <a:rPr lang="fi-FI" sz="1000" b="1" i="0" u="none" strike="noStrike" baseline="0">
              <a:solidFill>
                <a:srgbClr val="000000"/>
              </a:solidFill>
              <a:latin typeface="Arial"/>
              <a:cs typeface="Arial"/>
            </a:rPr>
            <a:t>Säästön laskentakaava</a:t>
          </a:r>
          <a:endParaRPr lang="fi-FI" sz="1000" b="0" i="0" u="none" strike="noStrike" baseline="0">
            <a:solidFill>
              <a:srgbClr val="000000"/>
            </a:solidFill>
            <a:latin typeface="Arial"/>
            <a:cs typeface="Arial"/>
          </a:endParaRPr>
        </a:p>
        <a:p>
          <a:pPr algn="l" rtl="0">
            <a:lnSpc>
              <a:spcPts val="1100"/>
            </a:lnSpc>
            <a:defRPr sz="1000"/>
          </a:pPr>
          <a:r>
            <a:rPr lang="fi-FI" sz="1000" b="0" i="0" u="none" strike="noStrike" baseline="0">
              <a:solidFill>
                <a:srgbClr val="000000"/>
              </a:solidFill>
              <a:latin typeface="Arial"/>
              <a:cs typeface="Arial"/>
            </a:rPr>
            <a:t>Kulutus ennen </a:t>
          </a:r>
          <a:r>
            <a:rPr lang="fi-FI" sz="1000" b="0" i="1" u="none" strike="noStrike" baseline="0">
              <a:solidFill>
                <a:srgbClr val="000000"/>
              </a:solidFill>
              <a:latin typeface="Arial"/>
              <a:cs typeface="Arial"/>
            </a:rPr>
            <a:t>(MWh/a)</a:t>
          </a:r>
          <a:r>
            <a:rPr lang="fi-FI" sz="1000" b="0" i="0" u="none" strike="noStrike" baseline="0">
              <a:solidFill>
                <a:srgbClr val="000000"/>
              </a:solidFill>
              <a:latin typeface="Arial"/>
              <a:cs typeface="Arial"/>
            </a:rPr>
            <a:t> =</a:t>
          </a:r>
        </a:p>
        <a:p>
          <a:pPr algn="l" rtl="0">
            <a:lnSpc>
              <a:spcPts val="1100"/>
            </a:lnSpc>
            <a:defRPr sz="1000"/>
          </a:pPr>
          <a:r>
            <a:rPr lang="fi-FI" sz="1000" b="0" i="0" u="none" strike="noStrike" baseline="0">
              <a:solidFill>
                <a:srgbClr val="000000"/>
              </a:solidFill>
              <a:latin typeface="Arial"/>
              <a:cs typeface="Arial"/>
            </a:rPr>
            <a:t>ilmavirta x ilman tiheys x ilman ominaislämpökapasiteetti  x </a:t>
          </a:r>
        </a:p>
        <a:p>
          <a:pPr algn="l" rtl="0">
            <a:lnSpc>
              <a:spcPts val="1100"/>
            </a:lnSpc>
            <a:defRPr sz="1000"/>
          </a:pPr>
          <a:r>
            <a:rPr lang="fi-FI" sz="1000" b="0" i="0" u="none" strike="noStrike" baseline="0">
              <a:solidFill>
                <a:srgbClr val="000000"/>
              </a:solidFill>
              <a:latin typeface="Arial"/>
              <a:cs typeface="Arial"/>
            </a:rPr>
            <a:t>(sis.puh.lämpötila - ulkolämpötila) x käyntiaika h/vrk x käyntiaikasuhde x lämmityskausi x lämmön talteenoton vuosihyötysuhde / 1000 </a:t>
          </a:r>
        </a:p>
        <a:p>
          <a:pPr algn="l" rtl="0">
            <a:defRPr sz="1000"/>
          </a:pPr>
          <a:r>
            <a:rPr lang="fi-FI" sz="1000" b="0" i="0" u="none" strike="noStrike" baseline="0">
              <a:solidFill>
                <a:srgbClr val="000000"/>
              </a:solidFill>
              <a:latin typeface="Arial"/>
              <a:cs typeface="Arial"/>
            </a:rPr>
            <a:t>Puhallinmoottorien teho </a:t>
          </a:r>
          <a:r>
            <a:rPr lang="fi-FI" sz="1000" b="0" i="1" u="none" strike="noStrike" baseline="0">
              <a:solidFill>
                <a:srgbClr val="000000"/>
              </a:solidFill>
              <a:latin typeface="Arial"/>
              <a:cs typeface="Arial"/>
            </a:rPr>
            <a:t>(kW)</a:t>
          </a:r>
          <a:r>
            <a:rPr lang="fi-FI" sz="1000" b="0" i="0" u="none" strike="noStrike" baseline="0">
              <a:solidFill>
                <a:srgbClr val="000000"/>
              </a:solidFill>
              <a:latin typeface="Arial"/>
              <a:cs typeface="Arial"/>
            </a:rPr>
            <a:t> = (ilmavirta m</a:t>
          </a:r>
          <a:r>
            <a:rPr lang="fi-FI" sz="1000" b="0" i="0" u="none" strike="noStrike" baseline="30000">
              <a:solidFill>
                <a:srgbClr val="000000"/>
              </a:solidFill>
              <a:latin typeface="Arial"/>
              <a:cs typeface="Arial"/>
            </a:rPr>
            <a:t>3</a:t>
          </a:r>
          <a:r>
            <a:rPr lang="fi-FI" sz="1000" b="0" i="0" u="none" strike="noStrike" baseline="0">
              <a:solidFill>
                <a:srgbClr val="000000"/>
              </a:solidFill>
              <a:latin typeface="Arial"/>
              <a:cs typeface="Arial"/>
            </a:rPr>
            <a:t>/s x paineenkorotus Pa) / </a:t>
          </a:r>
        </a:p>
        <a:p>
          <a:pPr algn="l" rtl="0">
            <a:defRPr sz="1000"/>
          </a:pPr>
          <a:r>
            <a:rPr lang="fi-FI" sz="1000" b="0" i="0" u="none" strike="noStrike" baseline="0">
              <a:solidFill>
                <a:srgbClr val="000000"/>
              </a:solidFill>
              <a:latin typeface="Arial"/>
              <a:cs typeface="Arial"/>
            </a:rPr>
            <a:t>(puhallinhyötysuhde x 1000),</a:t>
          </a:r>
        </a:p>
        <a:p>
          <a:pPr algn="l" rtl="0">
            <a:defRPr sz="1000"/>
          </a:pPr>
          <a:r>
            <a:rPr lang="fi-FI" sz="1000" b="0" i="0" u="none" strike="noStrike" baseline="0">
              <a:solidFill>
                <a:srgbClr val="000000"/>
              </a:solidFill>
              <a:latin typeface="Arial"/>
              <a:cs typeface="Arial"/>
            </a:rPr>
            <a:t>Sähkötehon tarpeen lisäys lämmön talteenoton vuoksi 25 %</a:t>
          </a:r>
        </a:p>
        <a:p>
          <a:pPr algn="l" rtl="0">
            <a:defRPr sz="1000"/>
          </a:pPr>
          <a:r>
            <a:rPr lang="fi-FI" sz="1000" b="0" i="0" u="none" strike="noStrike" baseline="0">
              <a:solidFill>
                <a:srgbClr val="000000"/>
              </a:solidFill>
              <a:latin typeface="Arial"/>
              <a:cs typeface="Arial"/>
            </a:rPr>
            <a:t>Sähköenergian kulutuksen lisäys </a:t>
          </a:r>
          <a:r>
            <a:rPr lang="fi-FI" sz="1000" b="0" i="1" u="none" strike="noStrike" baseline="0">
              <a:solidFill>
                <a:srgbClr val="000000"/>
              </a:solidFill>
              <a:latin typeface="Arial"/>
              <a:cs typeface="Arial"/>
            </a:rPr>
            <a:t>(MWh/a)</a:t>
          </a:r>
          <a:r>
            <a:rPr lang="fi-FI" sz="1000" b="0" i="0" u="none" strike="noStrike" baseline="0">
              <a:solidFill>
                <a:srgbClr val="000000"/>
              </a:solidFill>
              <a:latin typeface="Arial"/>
              <a:cs typeface="Arial"/>
            </a:rPr>
            <a:t> = </a:t>
          </a:r>
        </a:p>
        <a:p>
          <a:pPr algn="l" rtl="0">
            <a:defRPr sz="1000"/>
          </a:pPr>
          <a:r>
            <a:rPr lang="fi-FI" sz="1000" b="0" i="0" u="none" strike="noStrike" baseline="0">
              <a:solidFill>
                <a:srgbClr val="000000"/>
              </a:solidFill>
              <a:latin typeface="Arial"/>
              <a:cs typeface="Arial"/>
            </a:rPr>
            <a:t>tulo- ja poisto puhallinmoottorien teholisäys kW x käyntiaika h/vrk x käyntiaikasuhde x 365 vrk/a</a:t>
          </a:r>
        </a:p>
      </xdr:txBody>
    </xdr:sp>
    <xdr:clientData/>
  </xdr:twoCellAnchor>
  <xdr:twoCellAnchor editAs="oneCell">
    <xdr:from>
      <xdr:col>1</xdr:col>
      <xdr:colOff>19050</xdr:colOff>
      <xdr:row>4</xdr:row>
      <xdr:rowOff>104775</xdr:rowOff>
    </xdr:from>
    <xdr:to>
      <xdr:col>7</xdr:col>
      <xdr:colOff>180975</xdr:colOff>
      <xdr:row>29</xdr:row>
      <xdr:rowOff>57150</xdr:rowOff>
    </xdr:to>
    <xdr:sp macro="" textlink="">
      <xdr:nvSpPr>
        <xdr:cNvPr id="5" name="Text Box 23">
          <a:extLst>
            <a:ext uri="{FF2B5EF4-FFF2-40B4-BE49-F238E27FC236}">
              <a16:creationId xmlns:a16="http://schemas.microsoft.com/office/drawing/2014/main" id="{00000000-0008-0000-0B00-000005000000}"/>
            </a:ext>
          </a:extLst>
        </xdr:cNvPr>
        <xdr:cNvSpPr txBox="1">
          <a:spLocks noChangeArrowheads="1"/>
        </xdr:cNvSpPr>
      </xdr:nvSpPr>
      <xdr:spPr bwMode="auto">
        <a:xfrm>
          <a:off x="742950" y="590550"/>
          <a:ext cx="5191125" cy="4000500"/>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fi-FI" sz="1000" b="1" i="0" u="none" strike="noStrike" baseline="0">
              <a:solidFill>
                <a:srgbClr val="000000"/>
              </a:solidFill>
              <a:latin typeface="Arial"/>
              <a:cs typeface="Arial"/>
            </a:rPr>
            <a:t>Toimenpiteen kuvaus</a:t>
          </a:r>
          <a:endParaRPr lang="fi-FI" sz="1000" b="0" i="0" u="none" strike="noStrike" baseline="0">
            <a:solidFill>
              <a:srgbClr val="000000"/>
            </a:solidFill>
            <a:latin typeface="Arial"/>
            <a:cs typeface="Arial"/>
          </a:endParaRPr>
        </a:p>
        <a:p>
          <a:pPr algn="l" rtl="0">
            <a:defRPr sz="1000"/>
          </a:pPr>
          <a:r>
            <a:rPr lang="fi-FI" sz="1000" b="0" i="0" u="none" strike="noStrike" baseline="0">
              <a:solidFill>
                <a:srgbClr val="000000"/>
              </a:solidFill>
              <a:latin typeface="Arial"/>
              <a:cs typeface="Arial"/>
            </a:rPr>
            <a:t>Ilmanvaihtojärjestelmään lisätään lämmön talteenotto. Järjestelmässä ei ole jäähdytystä.</a:t>
          </a:r>
        </a:p>
        <a:p>
          <a:pPr algn="l" rtl="0">
            <a:defRPr sz="1000"/>
          </a:pPr>
          <a:r>
            <a:rPr lang="fi-FI" sz="1000" b="0" i="0" u="none" strike="noStrike" baseline="0">
              <a:solidFill>
                <a:srgbClr val="000000"/>
              </a:solidFill>
              <a:latin typeface="Arial"/>
              <a:cs typeface="Arial"/>
            </a:rPr>
            <a:t>Ilmavirta, sisäänpuhalluslämpötila ja käyttöaika säilyvät ennallaan. </a:t>
          </a:r>
          <a:endParaRPr lang="fi-FI" sz="1000" b="0" i="0" u="none" strike="noStrike" baseline="0">
            <a:solidFill>
              <a:srgbClr val="FF0000"/>
            </a:solidFill>
            <a:latin typeface="Arial"/>
            <a:cs typeface="Arial"/>
          </a:endParaRPr>
        </a:p>
        <a:p>
          <a:pPr algn="l" rtl="0">
            <a:defRPr sz="1000"/>
          </a:pPr>
          <a:r>
            <a:rPr lang="fi-FI" sz="1000" b="1" i="0" u="none" strike="noStrike" baseline="0">
              <a:solidFill>
                <a:srgbClr val="000000"/>
              </a:solidFill>
              <a:latin typeface="Arial"/>
              <a:cs typeface="Arial"/>
            </a:rPr>
            <a:t>Laskentaperiaatteen kuvaus</a:t>
          </a:r>
          <a:endParaRPr lang="fi-FI" sz="1000" b="0" i="0" u="none" strike="noStrike" baseline="0">
            <a:solidFill>
              <a:srgbClr val="000000"/>
            </a:solidFill>
            <a:latin typeface="Arial"/>
            <a:cs typeface="Arial"/>
          </a:endParaRPr>
        </a:p>
        <a:p>
          <a:pPr algn="l" rtl="0">
            <a:defRPr sz="1000"/>
          </a:pPr>
          <a:r>
            <a:rPr lang="fi-FI" sz="1000" b="0" i="0" u="none" strike="noStrike" baseline="0">
              <a:solidFill>
                <a:srgbClr val="000000"/>
              </a:solidFill>
              <a:latin typeface="Arial"/>
              <a:cs typeface="Arial"/>
            </a:rPr>
            <a:t>Säästö lasketaan karkealla tasolla olettaen, että </a:t>
          </a:r>
        </a:p>
        <a:p>
          <a:pPr algn="l" rtl="0">
            <a:defRPr sz="1000"/>
          </a:pPr>
          <a:r>
            <a:rPr lang="fi-FI" sz="1000" b="0" i="0" u="none" strike="noStrike" baseline="0">
              <a:solidFill>
                <a:srgbClr val="000000"/>
              </a:solidFill>
              <a:latin typeface="Arial"/>
              <a:cs typeface="Arial"/>
            </a:rPr>
            <a:t>- tuloilman lämpötila pysyy koko vuoden samana </a:t>
          </a:r>
        </a:p>
        <a:p>
          <a:pPr algn="l" rtl="0">
            <a:defRPr sz="1000"/>
          </a:pPr>
          <a:r>
            <a:rPr lang="fi-FI" sz="1000" b="0" i="0" u="none" strike="noStrike" baseline="0">
              <a:solidFill>
                <a:srgbClr val="000000"/>
              </a:solidFill>
              <a:latin typeface="Arial"/>
              <a:cs typeface="Arial"/>
            </a:rPr>
            <a:t>- käyttäen laskennassa lämmityskauden ulkolämpötilan keskiarvoa. </a:t>
          </a:r>
        </a:p>
        <a:p>
          <a:pPr algn="l" rtl="0">
            <a:defRPr sz="1000"/>
          </a:pPr>
          <a:r>
            <a:rPr lang="fi-FI" sz="1000" b="0" i="0" u="none" strike="noStrike" baseline="0">
              <a:solidFill>
                <a:srgbClr val="000000"/>
              </a:solidFill>
              <a:latin typeface="Arial"/>
              <a:cs typeface="Arial"/>
            </a:rPr>
            <a:t>- tuloilma lämpenee koneen lämmityspatterissa ulkolämpötilasta puhalluslämpötilaan.</a:t>
          </a:r>
        </a:p>
        <a:p>
          <a:pPr algn="l" rtl="0">
            <a:defRPr sz="1000"/>
          </a:pPr>
          <a:r>
            <a:rPr lang="fi-FI" sz="1000" b="0" i="0" u="none" strike="noStrike" baseline="0">
              <a:solidFill>
                <a:srgbClr val="000000"/>
              </a:solidFill>
              <a:latin typeface="Arial"/>
              <a:cs typeface="Arial"/>
            </a:rPr>
            <a:t>- lämmityskauden pituudeksi oletetaan 210 vrk (7 kk).</a:t>
          </a:r>
        </a:p>
        <a:p>
          <a:pPr algn="l" rtl="0">
            <a:defRPr sz="1000"/>
          </a:pPr>
          <a:r>
            <a:rPr lang="fi-FI" sz="1000" b="0" i="0" u="none" strike="noStrike" baseline="0">
              <a:solidFill>
                <a:srgbClr val="000000"/>
              </a:solidFill>
              <a:latin typeface="Arial"/>
              <a:cs typeface="Arial"/>
            </a:rPr>
            <a:t>- lämmön talteenoton säästää lämmitysenergian kulutuksesta vuosihyötysuhteen</a:t>
          </a:r>
        </a:p>
        <a:p>
          <a:pPr algn="l" rtl="0">
            <a:defRPr sz="1000"/>
          </a:pPr>
          <a:r>
            <a:rPr lang="fi-FI" sz="1000" b="0" i="0" u="none" strike="noStrike" baseline="0">
              <a:solidFill>
                <a:srgbClr val="000000"/>
              </a:solidFill>
              <a:latin typeface="Arial"/>
              <a:cs typeface="Arial"/>
            </a:rPr>
            <a:t>mukaisen prosenttiosuuden. </a:t>
          </a:r>
        </a:p>
        <a:p>
          <a:pPr algn="l" rtl="0">
            <a:defRPr sz="1000"/>
          </a:pPr>
          <a:r>
            <a:rPr lang="fi-FI" sz="1000" b="0" i="0" u="none" strike="noStrike" baseline="0">
              <a:solidFill>
                <a:srgbClr val="000000"/>
              </a:solidFill>
              <a:latin typeface="Arial"/>
              <a:cs typeface="Arial"/>
            </a:rPr>
            <a:t>Laskennassa käytetään ilman tiheyttä (1,2 kg/m</a:t>
          </a:r>
          <a:r>
            <a:rPr lang="fi-FI" sz="1000" b="0" i="0" u="none" strike="noStrike" baseline="30000">
              <a:solidFill>
                <a:srgbClr val="000000"/>
              </a:solidFill>
              <a:latin typeface="Arial"/>
              <a:cs typeface="Arial"/>
            </a:rPr>
            <a:t>3</a:t>
          </a:r>
          <a:r>
            <a:rPr lang="fi-FI" sz="1000" b="0" i="0" u="none" strike="noStrike" baseline="0">
              <a:solidFill>
                <a:srgbClr val="000000"/>
              </a:solidFill>
              <a:latin typeface="Arial"/>
              <a:cs typeface="Arial"/>
            </a:rPr>
            <a:t>) ja ilman ominaislämpökapasiteettia (1,0 kJ/kg,°C).  </a:t>
          </a:r>
        </a:p>
        <a:p>
          <a:pPr algn="l" rtl="0">
            <a:defRPr sz="1000"/>
          </a:pPr>
          <a:r>
            <a:rPr lang="fi-FI" sz="1000" b="0" i="0" u="none" strike="noStrike" baseline="0">
              <a:solidFill>
                <a:srgbClr val="000000"/>
              </a:solidFill>
              <a:latin typeface="Arial"/>
              <a:cs typeface="Arial"/>
            </a:rPr>
            <a:t>Vaikutusta jäähdytykseen ei oteta huomioon.</a:t>
          </a:r>
        </a:p>
        <a:p>
          <a:pPr algn="l" rtl="0">
            <a:defRPr sz="1000"/>
          </a:pPr>
          <a:r>
            <a:rPr lang="fi-FI" sz="1000" b="0" i="0" u="none" strike="noStrike" baseline="0">
              <a:solidFill>
                <a:srgbClr val="000000"/>
              </a:solidFill>
              <a:latin typeface="Arial"/>
              <a:cs typeface="Arial"/>
            </a:rPr>
            <a:t>Lämmön talteenoton lisääminen kasvattaa järjestelmän painehäviötä ja puhaltimien sähkön</a:t>
          </a:r>
        </a:p>
        <a:p>
          <a:pPr algn="l" rtl="0">
            <a:defRPr sz="1000"/>
          </a:pPr>
          <a:r>
            <a:rPr lang="fi-FI" sz="1000" b="0" i="0" u="none" strike="noStrike" baseline="0">
              <a:solidFill>
                <a:srgbClr val="000000"/>
              </a:solidFill>
              <a:latin typeface="Arial"/>
              <a:cs typeface="Arial"/>
            </a:rPr>
            <a:t>kulutus kasvaa. Sähköenergian kulutuksen lisäys kohdentuu myös kesäaikaan, ei pelkästään</a:t>
          </a:r>
        </a:p>
        <a:p>
          <a:pPr algn="l" rtl="0">
            <a:defRPr sz="1000"/>
          </a:pPr>
          <a:r>
            <a:rPr lang="fi-FI" sz="1000" b="0" i="0" u="none" strike="noStrike" baseline="0">
              <a:solidFill>
                <a:srgbClr val="000000"/>
              </a:solidFill>
              <a:latin typeface="Arial"/>
              <a:cs typeface="Arial"/>
            </a:rPr>
            <a:t>lämmityskauteen. Lasketaan puhallintehot ennen- ja jälkeen-tilanteissa. </a:t>
          </a:r>
        </a:p>
        <a:p>
          <a:pPr algn="l" rtl="0">
            <a:defRPr sz="1000"/>
          </a:pPr>
          <a:r>
            <a:rPr lang="fi-FI" sz="1000" b="0" i="0" u="none" strike="noStrike" baseline="0">
              <a:solidFill>
                <a:srgbClr val="000000"/>
              </a:solidFill>
              <a:latin typeface="Arial"/>
              <a:cs typeface="Arial"/>
            </a:rPr>
            <a:t>Puhallinmoottorien sähköteho voidaan laskea likimääräiskaavalla olettaen paineenkorotus ja puhallinhyötysuhde. Tuloilmakoneelle tyypillisesti paineenkorotus on 600 Pa (ei jäähdytystä, ei lämmön talteenottoa) - 800 Pa (jäähdytys ja lämmön talteenotto).</a:t>
          </a:r>
        </a:p>
        <a:p>
          <a:pPr algn="l" rtl="0">
            <a:defRPr sz="1000"/>
          </a:pPr>
          <a:r>
            <a:rPr lang="fi-FI" sz="1000" b="0" i="0" u="none" strike="noStrike" baseline="0">
              <a:solidFill>
                <a:srgbClr val="000000"/>
              </a:solidFill>
              <a:latin typeface="Arial"/>
              <a:cs typeface="Arial"/>
            </a:rPr>
            <a:t>Poistoilmapuhaltimille paineenkorotus tyypillisesti 300 - 500 Pa riippuen siitä onko lämmön talteenottoa. Puhallinhyötysuhde vanhoilla puhaltimilla luokkaa 0,3 - 0,4, uusilla parempi. </a:t>
          </a:r>
        </a:p>
        <a:p>
          <a:pPr algn="l" rtl="0">
            <a:defRPr sz="1000"/>
          </a:pPr>
          <a:r>
            <a:rPr lang="fi-FI" sz="1000" b="0" i="0" u="none" strike="noStrike" baseline="0">
              <a:solidFill>
                <a:srgbClr val="000000"/>
              </a:solidFill>
              <a:latin typeface="Arial"/>
              <a:cs typeface="Arial"/>
            </a:rPr>
            <a:t>Puhallinenergian kulutuksen lisäys </a:t>
          </a:r>
          <a:r>
            <a:rPr lang="fi-FI" sz="1000" b="0" i="0" u="none" strike="noStrike" baseline="0">
              <a:solidFill>
                <a:sysClr val="windowText" lastClr="000000"/>
              </a:solidFill>
              <a:latin typeface="Arial"/>
              <a:cs typeface="Arial"/>
            </a:rPr>
            <a:t>lasketaan olettaen puhallintehon lisääntyvän 25 %</a:t>
          </a:r>
          <a:r>
            <a:rPr lang="fi-FI" sz="1000" b="1" i="0" u="none" strike="noStrike" baseline="0">
              <a:solidFill>
                <a:sysClr val="windowText" lastClr="000000"/>
              </a:solidFill>
              <a:latin typeface="Arial"/>
              <a:cs typeface="Arial"/>
            </a:rPr>
            <a:t> </a:t>
          </a:r>
          <a:r>
            <a:rPr lang="fi-FI" sz="1000" b="0" i="0" u="none" strike="noStrike" baseline="0">
              <a:solidFill>
                <a:sysClr val="windowText" lastClr="000000"/>
              </a:solidFill>
              <a:latin typeface="Arial"/>
              <a:cs typeface="Arial"/>
            </a:rPr>
            <a:t>ja vuotuisen käyttöajan perusteella. Sähköenergian kulutuksen lisäyksessä ei oteta huomioon glykolipiirin pumppujen sähkönkulutusta nestekiertoisten lämmöntalteenottojärjestelmien tapauksessa.</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28575</xdr:colOff>
      <xdr:row>4</xdr:row>
      <xdr:rowOff>85724</xdr:rowOff>
    </xdr:from>
    <xdr:to>
      <xdr:col>7</xdr:col>
      <xdr:colOff>230716</xdr:colOff>
      <xdr:row>22</xdr:row>
      <xdr:rowOff>28575</xdr:rowOff>
    </xdr:to>
    <xdr:sp macro="" textlink="">
      <xdr:nvSpPr>
        <xdr:cNvPr id="8" name="Text Box 15">
          <a:extLst>
            <a:ext uri="{FF2B5EF4-FFF2-40B4-BE49-F238E27FC236}">
              <a16:creationId xmlns:a16="http://schemas.microsoft.com/office/drawing/2014/main" id="{978B71F7-C408-4401-819E-BCC0F038408C}"/>
            </a:ext>
          </a:extLst>
        </xdr:cNvPr>
        <xdr:cNvSpPr txBox="1">
          <a:spLocks noChangeArrowheads="1"/>
        </xdr:cNvSpPr>
      </xdr:nvSpPr>
      <xdr:spPr bwMode="auto">
        <a:xfrm>
          <a:off x="638175" y="657224"/>
          <a:ext cx="5231341" cy="2857501"/>
        </a:xfrm>
        <a:prstGeom prst="rect">
          <a:avLst/>
        </a:prstGeom>
        <a:solidFill>
          <a:srgbClr val="FFFFFF"/>
        </a:solidFill>
        <a:ln w="9525">
          <a:noFill/>
          <a:miter lim="800000"/>
          <a:headEnd/>
          <a:tailEnd/>
        </a:ln>
      </xdr:spPr>
      <xdr:txBody>
        <a:bodyPr vertOverflow="clip" wrap="square" lIns="36576" tIns="32004"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fi-FI" sz="1000" b="1" i="0" u="none" strike="noStrike" kern="0" cap="none" spc="0" normalizeH="0" baseline="0" noProof="0">
              <a:ln>
                <a:noFill/>
              </a:ln>
              <a:solidFill>
                <a:srgbClr val="000000"/>
              </a:solidFill>
              <a:effectLst/>
              <a:uLnTx/>
              <a:uFillTx/>
              <a:latin typeface="Arial"/>
              <a:cs typeface="Arial"/>
            </a:rPr>
            <a:t>Toimenpiteen kuvaus</a:t>
          </a:r>
          <a:endParaRPr kumimoji="0" lang="fi-FI" sz="10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fi-FI" sz="1000" b="0" i="0" u="none" strike="noStrike" kern="0" cap="none" spc="0" normalizeH="0" baseline="0" noProof="0">
              <a:ln>
                <a:noFill/>
              </a:ln>
              <a:solidFill>
                <a:sysClr val="windowText" lastClr="000000"/>
              </a:solidFill>
              <a:effectLst/>
              <a:uLnTx/>
              <a:uFillTx/>
              <a:latin typeface="Arial"/>
              <a:cs typeface="Arial"/>
            </a:rPr>
            <a:t>Ilmanvaihtojärjestelmän nestekiertoisen vesi-glykoli lämmöntalteenoton hyötysuhdetta parannetaan glykolipiirin huoltotoimenpiteillä eli uusimalla liuos ja säätämällä virtaamat.</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fi-FI" sz="1000" b="1" i="0" u="none" strike="noStrike" kern="0" cap="none" spc="0" normalizeH="0" baseline="0" noProof="0">
              <a:ln>
                <a:noFill/>
              </a:ln>
              <a:solidFill>
                <a:sysClr val="windowText" lastClr="000000"/>
              </a:solidFill>
              <a:effectLst/>
              <a:uLnTx/>
              <a:uFillTx/>
              <a:latin typeface="Arial"/>
              <a:cs typeface="Arial"/>
            </a:rPr>
            <a:t>Laskentaperiaatteen kuvaus</a:t>
          </a:r>
          <a:endParaRPr kumimoji="0" lang="fi-FI" sz="1000" b="0" i="0" u="none" strike="noStrike" kern="0" cap="none" spc="0" normalizeH="0" baseline="0" noProof="0">
            <a:ln>
              <a:noFill/>
            </a:ln>
            <a:solidFill>
              <a:sysClr val="windowText" lastClr="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ysClr val="windowText" lastClr="000000"/>
              </a:solidFill>
              <a:effectLst/>
              <a:uLnTx/>
              <a:uFillTx/>
              <a:latin typeface="Arial"/>
              <a:ea typeface="+mn-ea"/>
              <a:cs typeface="Arial"/>
            </a:rPr>
            <a:t>Säästö lasketaan karkealla tasolla käyttäen laskennassa lämmityskauden ulkolämpötilan keskiarvoa ja olettaen, että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ysClr val="windowText" lastClr="000000"/>
              </a:solidFill>
              <a:effectLst/>
              <a:uLnTx/>
              <a:uFillTx/>
              <a:latin typeface="Arial"/>
              <a:ea typeface="+mn-ea"/>
              <a:cs typeface="Arial"/>
            </a:rPr>
            <a:t>- tuloilman lämpötila pysyy koko vuoden samana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ysClr val="windowText" lastClr="000000"/>
              </a:solidFill>
              <a:effectLst/>
              <a:uLnTx/>
              <a:uFillTx/>
              <a:latin typeface="Arial"/>
              <a:ea typeface="+mn-ea"/>
              <a:cs typeface="Arial"/>
            </a:rPr>
            <a:t>- tuloilma lämpenee koneen lämmityspatterissa ulkolämpötilasta puhalluslämpötilaan.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ysClr val="windowText" lastClr="000000"/>
              </a:solidFill>
              <a:effectLst/>
              <a:uLnTx/>
              <a:uFillTx/>
              <a:latin typeface="Arial"/>
              <a:ea typeface="+mn-ea"/>
              <a:cs typeface="Arial"/>
            </a:rPr>
            <a:t>- lämmityskauden pituus on 210 vrk (7 kk).</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ysClr val="windowText" lastClr="000000"/>
              </a:solidFill>
              <a:effectLst/>
              <a:uLnTx/>
              <a:uFillTx/>
              <a:latin typeface="Arial"/>
              <a:ea typeface="+mn-ea"/>
              <a:cs typeface="Arial"/>
            </a:rPr>
            <a:t>- lämmöntalteenotto säästää lämmitysenergian kulutuksesta vuosihyötysuhteen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ysClr val="windowText" lastClr="000000"/>
              </a:solidFill>
              <a:effectLst/>
              <a:uLnTx/>
              <a:uFillTx/>
              <a:latin typeface="Arial"/>
              <a:ea typeface="+mn-ea"/>
              <a:cs typeface="Arial"/>
            </a:rPr>
            <a:t>mukaisen prosenttiosuuden.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ysClr val="windowText" lastClr="000000"/>
              </a:solidFill>
              <a:effectLst/>
              <a:uLnTx/>
              <a:uFillTx/>
              <a:latin typeface="Arial"/>
              <a:ea typeface="+mn-ea"/>
              <a:cs typeface="Arial"/>
            </a:rPr>
            <a:t>Laskennassa käytetään ilman tiheyttä (1,2 kg/m</a:t>
          </a:r>
          <a:r>
            <a:rPr kumimoji="0" lang="fi-FI" sz="1000" b="0" i="0" u="none" strike="noStrike" kern="0" cap="none" spc="0" normalizeH="0" baseline="30000" noProof="0">
              <a:ln>
                <a:noFill/>
              </a:ln>
              <a:solidFill>
                <a:sysClr val="windowText" lastClr="000000"/>
              </a:solidFill>
              <a:effectLst/>
              <a:uLnTx/>
              <a:uFillTx/>
              <a:latin typeface="Arial"/>
              <a:ea typeface="+mn-ea"/>
              <a:cs typeface="Arial"/>
            </a:rPr>
            <a:t>3</a:t>
          </a:r>
          <a:r>
            <a:rPr kumimoji="0" lang="fi-FI" sz="1000" b="0" i="0" u="none" strike="noStrike" kern="0" cap="none" spc="0" normalizeH="0" baseline="0" noProof="0">
              <a:ln>
                <a:noFill/>
              </a:ln>
              <a:solidFill>
                <a:sysClr val="windowText" lastClr="000000"/>
              </a:solidFill>
              <a:effectLst/>
              <a:uLnTx/>
              <a:uFillTx/>
              <a:latin typeface="Arial"/>
              <a:ea typeface="+mn-ea"/>
              <a:cs typeface="Arial"/>
            </a:rPr>
            <a:t>) ja ilman ominaislämpökapasiteettia </a:t>
          </a:r>
          <a:br>
            <a:rPr kumimoji="0" lang="fi-FI" sz="1000" b="0" i="0" u="none" strike="noStrike" kern="0" cap="none" spc="0" normalizeH="0" baseline="0" noProof="0">
              <a:ln>
                <a:noFill/>
              </a:ln>
              <a:solidFill>
                <a:sysClr val="windowText" lastClr="000000"/>
              </a:solidFill>
              <a:effectLst/>
              <a:uLnTx/>
              <a:uFillTx/>
              <a:latin typeface="Arial"/>
              <a:ea typeface="+mn-ea"/>
              <a:cs typeface="Arial"/>
            </a:rPr>
          </a:br>
          <a:r>
            <a:rPr kumimoji="0" lang="fi-FI" sz="1000" b="0" i="0" u="none" strike="noStrike" kern="0" cap="none" spc="0" normalizeH="0" baseline="0" noProof="0">
              <a:ln>
                <a:noFill/>
              </a:ln>
              <a:solidFill>
                <a:sysClr val="windowText" lastClr="000000"/>
              </a:solidFill>
              <a:effectLst/>
              <a:uLnTx/>
              <a:uFillTx/>
              <a:latin typeface="Arial"/>
              <a:ea typeface="+mn-ea"/>
              <a:cs typeface="Arial"/>
            </a:rPr>
            <a:t>(1,0 kJ/kg,°C).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ysClr val="windowText" lastClr="000000"/>
              </a:solidFill>
              <a:effectLst/>
              <a:uLnTx/>
              <a:uFillTx/>
              <a:latin typeface="Arial"/>
              <a:ea typeface="+mn-ea"/>
              <a:cs typeface="Arial"/>
            </a:rPr>
            <a:t>Vaikutusta jäähdytykseen ei oteta huomioon ja puhaltimien tehojen oletetaan pysyvän muuttumattomina.</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ysClr val="windowText" lastClr="000000"/>
              </a:solidFill>
              <a:effectLst/>
              <a:uLnTx/>
              <a:uFillTx/>
              <a:latin typeface="Arial"/>
              <a:ea typeface="+mn-ea"/>
              <a:cs typeface="Arial"/>
            </a:rPr>
            <a:t>Vaikutusta glykolipiirin pumppujen sähköenergian ku</a:t>
          </a:r>
          <a:r>
            <a:rPr kumimoji="0" lang="fi-FI" sz="1000" b="0" i="0" u="none" strike="noStrike" kern="0" cap="none" spc="0" normalizeH="0" baseline="0" noProof="0">
              <a:ln>
                <a:noFill/>
              </a:ln>
              <a:solidFill>
                <a:srgbClr val="000000"/>
              </a:solidFill>
              <a:effectLst/>
              <a:uLnTx/>
              <a:uFillTx/>
              <a:latin typeface="Arial"/>
              <a:ea typeface="+mn-ea"/>
              <a:cs typeface="Arial"/>
            </a:rPr>
            <a:t>lutukseen ei oteta huomioon.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rgbClr val="000000"/>
              </a:solidFill>
              <a:effectLst/>
              <a:uLnTx/>
              <a:uFillTx/>
              <a:latin typeface="Arial"/>
              <a:ea typeface="+mn-ea"/>
              <a:cs typeface="Arial"/>
            </a:rPr>
            <a:t>Ilmanvaihtokoneen ilmavirta, käyntiaika, käyntiaikasuhde ja tuloilman lämpötila tiedetään.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rgbClr val="000000"/>
              </a:solidFill>
              <a:effectLst/>
              <a:uLnTx/>
              <a:uFillTx/>
              <a:latin typeface="Arial"/>
              <a:ea typeface="+mn-ea"/>
              <a:cs typeface="Arial"/>
            </a:rPr>
            <a:t>Lämmöntalteenoton hyötysuhteina ennen ja jälkeen toimenpiteen käytetään todellisia, mitattuja hyötysuhteita.</a:t>
          </a:r>
        </a:p>
      </xdr:txBody>
    </xdr:sp>
    <xdr:clientData/>
  </xdr:twoCellAnchor>
  <xdr:twoCellAnchor editAs="oneCell">
    <xdr:from>
      <xdr:col>1</xdr:col>
      <xdr:colOff>1905</xdr:colOff>
      <xdr:row>22</xdr:row>
      <xdr:rowOff>41910</xdr:rowOff>
    </xdr:from>
    <xdr:to>
      <xdr:col>7</xdr:col>
      <xdr:colOff>220979</xdr:colOff>
      <xdr:row>27</xdr:row>
      <xdr:rowOff>87631</xdr:rowOff>
    </xdr:to>
    <xdr:sp macro="" textlink="">
      <xdr:nvSpPr>
        <xdr:cNvPr id="9" name="Text Box 7">
          <a:extLst>
            <a:ext uri="{FF2B5EF4-FFF2-40B4-BE49-F238E27FC236}">
              <a16:creationId xmlns:a16="http://schemas.microsoft.com/office/drawing/2014/main" id="{10A8359E-4918-49A8-ABFF-6A2BCEFB8BA6}"/>
            </a:ext>
          </a:extLst>
        </xdr:cNvPr>
        <xdr:cNvSpPr txBox="1">
          <a:spLocks noChangeArrowheads="1"/>
        </xdr:cNvSpPr>
      </xdr:nvSpPr>
      <xdr:spPr bwMode="auto">
        <a:xfrm>
          <a:off x="611505" y="3604260"/>
          <a:ext cx="5248274" cy="855346"/>
        </a:xfrm>
        <a:prstGeom prst="rect">
          <a:avLst/>
        </a:prstGeom>
        <a:solidFill>
          <a:srgbClr val="FFFF99"/>
        </a:solidFill>
        <a:ln w="9525">
          <a:noFill/>
          <a:miter lim="800000"/>
          <a:headEnd/>
          <a:tailEnd/>
        </a:ln>
      </xdr:spPr>
      <xdr:txBody>
        <a:bodyPr vertOverflow="clip" wrap="square" lIns="36576" tIns="32004"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1" i="0" u="none" strike="noStrike" kern="0" cap="none" spc="0" normalizeH="0" baseline="0" noProof="0">
              <a:ln>
                <a:noFill/>
              </a:ln>
              <a:solidFill>
                <a:srgbClr val="000000"/>
              </a:solidFill>
              <a:effectLst/>
              <a:uLnTx/>
              <a:uFillTx/>
              <a:latin typeface="Arial"/>
              <a:cs typeface="Arial"/>
            </a:rPr>
            <a:t>Säästön laskentakaava:</a:t>
          </a:r>
          <a:endParaRPr kumimoji="0" lang="fi-FI" sz="10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fi-FI" sz="1000" b="0" i="0" u="none" strike="noStrike" kern="0" cap="none" spc="0" normalizeH="0" baseline="0" noProof="0">
              <a:ln>
                <a:noFill/>
              </a:ln>
              <a:solidFill>
                <a:srgbClr val="000000"/>
              </a:solidFill>
              <a:effectLst/>
              <a:uLnTx/>
              <a:uFillTx/>
              <a:latin typeface="Arial"/>
              <a:ea typeface="+mn-ea"/>
              <a:cs typeface="Arial"/>
            </a:rPr>
            <a:t>Säästö </a:t>
          </a:r>
          <a:r>
            <a:rPr kumimoji="0" lang="fi-FI" sz="1000" b="0" i="1" u="none" strike="noStrike" kern="0" cap="none" spc="0" normalizeH="0" baseline="0" noProof="0">
              <a:ln>
                <a:noFill/>
              </a:ln>
              <a:solidFill>
                <a:srgbClr val="000000"/>
              </a:solidFill>
              <a:effectLst/>
              <a:uLnTx/>
              <a:uFillTx/>
              <a:latin typeface="Arial"/>
              <a:ea typeface="+mn-ea"/>
              <a:cs typeface="Arial"/>
            </a:rPr>
            <a:t>(MWh/a)</a:t>
          </a:r>
          <a:r>
            <a:rPr kumimoji="0" lang="fi-FI" sz="1000" b="0" i="0" u="none" strike="noStrike" kern="0" cap="none" spc="0" normalizeH="0" baseline="0" noProof="0">
              <a:ln>
                <a:noFill/>
              </a:ln>
              <a:solidFill>
                <a:srgbClr val="000000"/>
              </a:solidFill>
              <a:effectLst/>
              <a:uLnTx/>
              <a:uFillTx/>
              <a:latin typeface="Arial"/>
              <a:ea typeface="+mn-ea"/>
              <a:cs typeface="Arial"/>
            </a:rPr>
            <a:t> =</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fi-FI" sz="1000" b="0" i="0" u="none" strike="noStrike" kern="0" cap="none" spc="0" normalizeH="0" baseline="0" noProof="0">
              <a:ln>
                <a:noFill/>
              </a:ln>
              <a:solidFill>
                <a:srgbClr val="000000"/>
              </a:solidFill>
              <a:effectLst/>
              <a:uLnTx/>
              <a:uFillTx/>
              <a:latin typeface="Arial"/>
              <a:ea typeface="+mn-ea"/>
              <a:cs typeface="Arial"/>
            </a:rPr>
            <a:t>ilmavirta x ilman tiheys x ilman ominaislämpökapasiteetti  x </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fi-FI" sz="1000" b="0" i="0" u="none" strike="noStrike" kern="0" cap="none" spc="0" normalizeH="0" baseline="0" noProof="0">
              <a:ln>
                <a:noFill/>
              </a:ln>
              <a:solidFill>
                <a:srgbClr val="000000"/>
              </a:solidFill>
              <a:effectLst/>
              <a:uLnTx/>
              <a:uFillTx/>
              <a:latin typeface="Arial"/>
              <a:ea typeface="+mn-ea"/>
              <a:cs typeface="Arial"/>
            </a:rPr>
            <a:t>(sis.puh.lämpötila - ulkolämpötila) x käyntiaika h/vrk x käyntiaikasuhde x lämmityskausi x (lämmön talteenoton vuosihyötysuhde toimenpiteen jälkeen - ennen toimenpidettä) / 1000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fi-FI" sz="1000" b="0" i="1" u="none" strike="noStrike" kern="0" cap="none" spc="0" normalizeH="0" baseline="0" noProof="0">
            <a:ln>
              <a:noFill/>
            </a:ln>
            <a:solidFill>
              <a:srgbClr val="000000"/>
            </a:solidFill>
            <a:effectLst/>
            <a:uLnTx/>
            <a:uFillTx/>
            <a:latin typeface="Arial"/>
            <a:cs typeface="Aria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1905</xdr:colOff>
      <xdr:row>4</xdr:row>
      <xdr:rowOff>93344</xdr:rowOff>
    </xdr:from>
    <xdr:to>
      <xdr:col>7</xdr:col>
      <xdr:colOff>365971</xdr:colOff>
      <xdr:row>39</xdr:row>
      <xdr:rowOff>66674</xdr:rowOff>
    </xdr:to>
    <xdr:sp macro="" textlink="">
      <xdr:nvSpPr>
        <xdr:cNvPr id="2" name="Text Box 15">
          <a:extLst>
            <a:ext uri="{FF2B5EF4-FFF2-40B4-BE49-F238E27FC236}">
              <a16:creationId xmlns:a16="http://schemas.microsoft.com/office/drawing/2014/main" id="{290A8471-B4A0-4929-AD2F-F3C96C4ECA58}"/>
            </a:ext>
          </a:extLst>
        </xdr:cNvPr>
        <xdr:cNvSpPr txBox="1">
          <a:spLocks noChangeArrowheads="1"/>
        </xdr:cNvSpPr>
      </xdr:nvSpPr>
      <xdr:spPr bwMode="auto">
        <a:xfrm>
          <a:off x="611505" y="664844"/>
          <a:ext cx="5231341" cy="5640705"/>
        </a:xfrm>
        <a:prstGeom prst="rect">
          <a:avLst/>
        </a:prstGeom>
        <a:solidFill>
          <a:srgbClr val="FFFFFF"/>
        </a:solidFill>
        <a:ln w="9525">
          <a:noFill/>
          <a:miter lim="800000"/>
          <a:headEnd/>
          <a:tailEnd/>
        </a:ln>
      </xdr:spPr>
      <xdr:txBody>
        <a:bodyPr vertOverflow="clip" wrap="square" lIns="36576" tIns="32004"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fi-FI" sz="1000" b="1" i="0" u="none" strike="noStrike" kern="0" cap="none" spc="0" normalizeH="0" baseline="0" noProof="0">
              <a:ln>
                <a:noFill/>
              </a:ln>
              <a:solidFill>
                <a:sysClr val="windowText" lastClr="000000"/>
              </a:solidFill>
              <a:effectLst/>
              <a:uLnTx/>
              <a:uFillTx/>
              <a:latin typeface="Arial"/>
              <a:cs typeface="Arial"/>
            </a:rPr>
            <a:t>Toimenpiteen kuvaus</a:t>
          </a:r>
          <a:endParaRPr kumimoji="0" lang="fi-FI" sz="1000" b="0" i="0" u="none" strike="noStrike" kern="0" cap="none" spc="0" normalizeH="0" baseline="0" noProof="0">
            <a:ln>
              <a:noFill/>
            </a:ln>
            <a:solidFill>
              <a:sysClr val="windowText" lastClr="000000"/>
            </a:solidFill>
            <a:effectLst/>
            <a:uLnTx/>
            <a:uFillTx/>
            <a:latin typeface="Arial"/>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fi-FI" sz="1000" b="0" i="0" u="none" strike="noStrike" kern="0" cap="none" spc="0" normalizeH="0" baseline="0" noProof="0">
              <a:ln>
                <a:noFill/>
              </a:ln>
              <a:solidFill>
                <a:sysClr val="windowText" lastClr="000000"/>
              </a:solidFill>
              <a:effectLst/>
              <a:uLnTx/>
              <a:uFillTx/>
              <a:latin typeface="Arial"/>
              <a:cs typeface="Arial"/>
            </a:rPr>
            <a:t>Rakennuksen peruskorjauksen yhteydessä valitaan Suomessa keskimäärin markkinoilla olevaa tavanomaista ratkaisua eli ekosuunnitteluasetuksen edellyttämää energiatehokkuustasoa parempi järjestelmä. Ekosuunnitteluasetus tiukkenee asteittain, ensimmäiset vaatimukset hyötysuhteelle tulivat voimaan 2016 ja tiukemmat vaatimukset 2018 alussa.</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fi-FI" sz="1000" b="0" i="0" u="none" strike="noStrike" kern="0" cap="none" spc="0" normalizeH="0" baseline="0" noProof="0">
              <a:ln>
                <a:noFill/>
              </a:ln>
              <a:solidFill>
                <a:sysClr val="windowText" lastClr="000000"/>
              </a:solidFill>
              <a:effectLst/>
              <a:uLnTx/>
              <a:uFillTx/>
              <a:latin typeface="Arial"/>
              <a:cs typeface="Arial"/>
            </a:rPr>
            <a:t>Tällöin vaikka peruskorjauksen seurauksena energiankäyttö ei vähenisi voidaan energiansäästöksi laskea valitun energiatehokkaan laitteen kulutuksen ja Suomessa normaalin, markkinoiden keskitasoa olevan laitteen tai ekosuunnitteluasetuksen edellyttämää energiatehokkuustasoa vastaavan laitteen energiankulutuksen erotus. </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fi-FI" sz="1000" b="1" i="0" u="none" strike="noStrike" kern="0" cap="none" spc="0" normalizeH="0" baseline="0" noProof="0">
              <a:ln>
                <a:noFill/>
              </a:ln>
              <a:solidFill>
                <a:sysClr val="windowText" lastClr="000000"/>
              </a:solidFill>
              <a:effectLst/>
              <a:uLnTx/>
              <a:uFillTx/>
              <a:latin typeface="Arial"/>
              <a:cs typeface="Arial"/>
            </a:rPr>
            <a:t>Laskentaperiaatteen kuvaus</a:t>
          </a:r>
          <a:endParaRPr kumimoji="0" lang="fi-FI" sz="1000" b="0" i="0" u="none" strike="noStrike" kern="0" cap="none" spc="0" normalizeH="0" baseline="0" noProof="0">
            <a:ln>
              <a:noFill/>
            </a:ln>
            <a:solidFill>
              <a:sysClr val="windowText" lastClr="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ysClr val="windowText" lastClr="000000"/>
              </a:solidFill>
              <a:effectLst/>
              <a:uLnTx/>
              <a:uFillTx/>
              <a:latin typeface="Arial"/>
              <a:ea typeface="+mn-ea"/>
              <a:cs typeface="Arial"/>
            </a:rPr>
            <a:t>Säästön laskentatapa riippuu täysin kyseessä olevasta uusittavasta järjestelmästä ja laskentamenetelmä tulee valita sen mukaisesti.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ysClr val="windowText" lastClr="000000"/>
              </a:solidFill>
              <a:effectLst/>
              <a:uLnTx/>
              <a:uFillTx/>
              <a:latin typeface="Arial"/>
              <a:ea typeface="+mn-ea"/>
              <a:cs typeface="Arial"/>
            </a:rPr>
            <a:t>Yhtenä esimerkkitapauksena esitetään laskenta, kun ilmanvaihtokone varustetaan tavanomaista nykytilanteen perusratkaisua energiatehokkaammalla lämmöntalteenotolla (LTO). Lämmöntalteenottolaitteita koskevat ekosuunnitteluasetuksen vaatimukset.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ysClr val="windowText" lastClr="000000"/>
              </a:solidFill>
              <a:effectLst/>
              <a:uLnTx/>
              <a:uFillTx/>
              <a:latin typeface="Arial"/>
              <a:ea typeface="+mn-ea"/>
              <a:cs typeface="Arial"/>
            </a:rPr>
            <a:t>LTO-esimerkin säästö lasketaan karkealla tasolla käyttäen laskennassa lämmityskauden ulkolämpötilan keskiarvoa ja olettaen, että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ysClr val="windowText" lastClr="000000"/>
              </a:solidFill>
              <a:effectLst/>
              <a:uLnTx/>
              <a:uFillTx/>
              <a:latin typeface="Arial"/>
              <a:ea typeface="+mn-ea"/>
              <a:cs typeface="Arial"/>
            </a:rPr>
            <a:t>- tuloilman lämpötila pysyy koko vuoden samana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ysClr val="windowText" lastClr="000000"/>
              </a:solidFill>
              <a:effectLst/>
              <a:uLnTx/>
              <a:uFillTx/>
              <a:latin typeface="Arial"/>
              <a:ea typeface="+mn-ea"/>
              <a:cs typeface="Arial"/>
            </a:rPr>
            <a:t>- tuloilma lämpenee koneen lämmityspatterissa ulkolämpötilasta puhalluslämpötilaan.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ysClr val="windowText" lastClr="000000"/>
              </a:solidFill>
              <a:effectLst/>
              <a:uLnTx/>
              <a:uFillTx/>
              <a:latin typeface="Arial"/>
              <a:ea typeface="+mn-ea"/>
              <a:cs typeface="Arial"/>
            </a:rPr>
            <a:t>- lämmityskauden pituus on 210 vrk (7 kk).</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ysClr val="windowText" lastClr="000000"/>
              </a:solidFill>
              <a:effectLst/>
              <a:uLnTx/>
              <a:uFillTx/>
              <a:latin typeface="Arial"/>
              <a:ea typeface="+mn-ea"/>
              <a:cs typeface="Arial"/>
            </a:rPr>
            <a:t>- lämmöntalteenotto säästää lämmitysenergian kulutuksesta lasketun tai arvioidun vuosihyötysuhteen mukaisen prosenttiosuuden.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ysClr val="windowText" lastClr="000000"/>
              </a:solidFill>
              <a:effectLst/>
              <a:uLnTx/>
              <a:uFillTx/>
              <a:latin typeface="Arial"/>
              <a:ea typeface="+mn-ea"/>
              <a:cs typeface="Arial"/>
            </a:rPr>
            <a:t>Laskennassa käytetään ilman tiheyttä (1,2 kg/m</a:t>
          </a:r>
          <a:r>
            <a:rPr kumimoji="0" lang="fi-FI" sz="1000" b="0" i="0" u="none" strike="noStrike" kern="0" cap="none" spc="0" normalizeH="0" baseline="30000" noProof="0">
              <a:ln>
                <a:noFill/>
              </a:ln>
              <a:solidFill>
                <a:sysClr val="windowText" lastClr="000000"/>
              </a:solidFill>
              <a:effectLst/>
              <a:uLnTx/>
              <a:uFillTx/>
              <a:latin typeface="Arial"/>
              <a:ea typeface="+mn-ea"/>
              <a:cs typeface="Arial"/>
            </a:rPr>
            <a:t>3</a:t>
          </a:r>
          <a:r>
            <a:rPr kumimoji="0" lang="fi-FI" sz="1000" b="0" i="0" u="none" strike="noStrike" kern="0" cap="none" spc="0" normalizeH="0" baseline="0" noProof="0">
              <a:ln>
                <a:noFill/>
              </a:ln>
              <a:solidFill>
                <a:sysClr val="windowText" lastClr="000000"/>
              </a:solidFill>
              <a:effectLst/>
              <a:uLnTx/>
              <a:uFillTx/>
              <a:latin typeface="Arial"/>
              <a:ea typeface="+mn-ea"/>
              <a:cs typeface="Arial"/>
            </a:rPr>
            <a:t>) ja ilman ominaislämpökapasiteettia </a:t>
          </a:r>
          <a:br>
            <a:rPr kumimoji="0" lang="fi-FI" sz="1000" b="0" i="0" u="none" strike="noStrike" kern="0" cap="none" spc="0" normalizeH="0" baseline="0" noProof="0">
              <a:ln>
                <a:noFill/>
              </a:ln>
              <a:solidFill>
                <a:sysClr val="windowText" lastClr="000000"/>
              </a:solidFill>
              <a:effectLst/>
              <a:uLnTx/>
              <a:uFillTx/>
              <a:latin typeface="Arial"/>
              <a:ea typeface="+mn-ea"/>
              <a:cs typeface="Arial"/>
            </a:rPr>
          </a:br>
          <a:r>
            <a:rPr kumimoji="0" lang="fi-FI" sz="1000" b="0" i="0" u="none" strike="noStrike" kern="0" cap="none" spc="0" normalizeH="0" baseline="0" noProof="0">
              <a:ln>
                <a:noFill/>
              </a:ln>
              <a:solidFill>
                <a:sysClr val="windowText" lastClr="000000"/>
              </a:solidFill>
              <a:effectLst/>
              <a:uLnTx/>
              <a:uFillTx/>
              <a:latin typeface="Arial"/>
              <a:ea typeface="+mn-ea"/>
              <a:cs typeface="Arial"/>
            </a:rPr>
            <a:t>(1,0 kJ/kg,°C).</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ysClr val="windowText" lastClr="000000"/>
              </a:solidFill>
              <a:effectLst/>
              <a:uLnTx/>
              <a:uFillTx/>
              <a:latin typeface="Arial"/>
              <a:ea typeface="+mn-ea"/>
              <a:cs typeface="Arial"/>
            </a:rPr>
            <a:t>Tavanomaisen ja energiatehokkaamman ratkaisun ainoaksi eroavaisuudeksi oletetaan lämmöntalteenoton hyötysuhde.</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ysClr val="windowText" lastClr="000000"/>
              </a:solidFill>
              <a:effectLst/>
              <a:uLnTx/>
              <a:uFillTx/>
              <a:latin typeface="Arial"/>
              <a:ea typeface="+mn-ea"/>
              <a:cs typeface="Arial"/>
            </a:rPr>
            <a:t>Tavanomainen eli markkinoiden perustasoa olevan ekosuunnitteluasetuksen vaatimuksen mukainen lämpötilahyötysuhde lämmöntalteenoton tyypin mukaan: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pyörivä LTO 67% (2016) ja 73% (2018)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levy LTO 67% (2016) ja 73% (2018)  </a:t>
          </a:r>
          <a:endParaRPr kumimoji="0" lang="fi-FI" sz="10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ysClr val="windowText" lastClr="000000"/>
              </a:solidFill>
              <a:effectLst/>
              <a:uLnTx/>
              <a:uFillTx/>
              <a:latin typeface="Arial"/>
              <a:ea typeface="+mn-ea"/>
              <a:cs typeface="Arial"/>
            </a:rPr>
            <a:t>- neste LTO 63% (2016) ja 68% (2018)</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Lämpötilahyötysuhteesta on laskettava vuosihyötysuhde sekä perustasolle että suunnitellulle paremmalle ratkaisulle. Vuosihyötysuhteen laskentakaava on annettu YM:n ohjeissa.</a:t>
          </a:r>
          <a:endParaRPr kumimoji="0" lang="fi-FI" sz="10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ysClr val="windowText" lastClr="000000"/>
              </a:solidFill>
              <a:effectLst/>
              <a:uLnTx/>
              <a:uFillTx/>
              <a:latin typeface="Arial"/>
              <a:ea typeface="+mn-ea"/>
              <a:cs typeface="Arial"/>
            </a:rPr>
            <a:t>Säästötoimenpiteenä esitettävän edellä olevaa paremman ratkaisun LTO-hyötysuhteena käytetään LTO-järjestelmän suunnitteluarvojen mukaista hyötysyhdetta. Tehokkaamman lämmöntalteenoton vaikutusta puhallinsähkön kulutukseen ei huomioida.</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fi-FI" sz="1000" b="0" i="0" u="none" strike="noStrike" kern="0" cap="none" spc="0" normalizeH="0" baseline="0" noProof="0">
            <a:ln>
              <a:noFill/>
            </a:ln>
            <a:solidFill>
              <a:srgbClr val="000000"/>
            </a:solidFill>
            <a:effectLst/>
            <a:uLnTx/>
            <a:uFillTx/>
            <a:latin typeface="Arial"/>
            <a:ea typeface="+mn-ea"/>
            <a:cs typeface="Arial"/>
          </a:endParaRPr>
        </a:p>
      </xdr:txBody>
    </xdr:sp>
    <xdr:clientData/>
  </xdr:twoCellAnchor>
  <xdr:twoCellAnchor editAs="oneCell">
    <xdr:from>
      <xdr:col>1</xdr:col>
      <xdr:colOff>11430</xdr:colOff>
      <xdr:row>39</xdr:row>
      <xdr:rowOff>72389</xdr:rowOff>
    </xdr:from>
    <xdr:to>
      <xdr:col>7</xdr:col>
      <xdr:colOff>386714</xdr:colOff>
      <xdr:row>45</xdr:row>
      <xdr:rowOff>135254</xdr:rowOff>
    </xdr:to>
    <xdr:sp macro="" textlink="">
      <xdr:nvSpPr>
        <xdr:cNvPr id="3" name="Text Box 7">
          <a:extLst>
            <a:ext uri="{FF2B5EF4-FFF2-40B4-BE49-F238E27FC236}">
              <a16:creationId xmlns:a16="http://schemas.microsoft.com/office/drawing/2014/main" id="{DBCDA20A-177B-482C-AD8A-F42DB82CC53D}"/>
            </a:ext>
          </a:extLst>
        </xdr:cNvPr>
        <xdr:cNvSpPr txBox="1">
          <a:spLocks noChangeArrowheads="1"/>
        </xdr:cNvSpPr>
      </xdr:nvSpPr>
      <xdr:spPr bwMode="auto">
        <a:xfrm>
          <a:off x="621030" y="6387464"/>
          <a:ext cx="5242559" cy="1034415"/>
        </a:xfrm>
        <a:prstGeom prst="rect">
          <a:avLst/>
        </a:prstGeom>
        <a:solidFill>
          <a:srgbClr val="FFFF99"/>
        </a:solidFill>
        <a:ln w="9525">
          <a:noFill/>
          <a:miter lim="800000"/>
          <a:headEnd/>
          <a:tailEnd/>
        </a:ln>
      </xdr:spPr>
      <xdr:txBody>
        <a:bodyPr vertOverflow="clip" wrap="square" lIns="36576" tIns="32004"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1" i="0" u="none" strike="noStrike" kern="0" cap="none" spc="0" normalizeH="0" baseline="0" noProof="0">
              <a:ln>
                <a:noFill/>
              </a:ln>
              <a:solidFill>
                <a:srgbClr val="000000"/>
              </a:solidFill>
              <a:effectLst/>
              <a:uLnTx/>
              <a:uFillTx/>
              <a:latin typeface="Arial"/>
              <a:cs typeface="Arial"/>
            </a:rPr>
            <a:t>Säästön laskentakaava:</a:t>
          </a:r>
          <a:endParaRPr kumimoji="0" lang="fi-FI" sz="10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fi-FI" sz="1000" b="0" i="0" u="none" strike="noStrike" kern="0" cap="none" spc="0" normalizeH="0" baseline="0" noProof="0">
              <a:ln>
                <a:noFill/>
              </a:ln>
              <a:solidFill>
                <a:srgbClr val="000000"/>
              </a:solidFill>
              <a:effectLst/>
              <a:uLnTx/>
              <a:uFillTx/>
              <a:latin typeface="Arial"/>
              <a:ea typeface="+mn-ea"/>
              <a:cs typeface="Arial"/>
            </a:rPr>
            <a:t>Säästö </a:t>
          </a:r>
          <a:r>
            <a:rPr kumimoji="0" lang="fi-FI" sz="1000" b="0" i="1" u="none" strike="noStrike" kern="0" cap="none" spc="0" normalizeH="0" baseline="0" noProof="0">
              <a:ln>
                <a:noFill/>
              </a:ln>
              <a:solidFill>
                <a:srgbClr val="000000"/>
              </a:solidFill>
              <a:effectLst/>
              <a:uLnTx/>
              <a:uFillTx/>
              <a:latin typeface="Arial"/>
              <a:ea typeface="+mn-ea"/>
              <a:cs typeface="Arial"/>
            </a:rPr>
            <a:t>(MWh/a)</a:t>
          </a:r>
          <a:r>
            <a:rPr kumimoji="0" lang="fi-FI" sz="1000" b="0" i="0" u="none" strike="noStrike" kern="0" cap="none" spc="0" normalizeH="0" baseline="0" noProof="0">
              <a:ln>
                <a:noFill/>
              </a:ln>
              <a:solidFill>
                <a:srgbClr val="000000"/>
              </a:solidFill>
              <a:effectLst/>
              <a:uLnTx/>
              <a:uFillTx/>
              <a:latin typeface="Arial"/>
              <a:ea typeface="+mn-ea"/>
              <a:cs typeface="Arial"/>
            </a:rPr>
            <a:t> =</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fi-FI" sz="1000" b="0" i="0" u="none" strike="noStrike" kern="0" cap="none" spc="0" normalizeH="0" baseline="0" noProof="0">
              <a:ln>
                <a:noFill/>
              </a:ln>
              <a:solidFill>
                <a:srgbClr val="000000"/>
              </a:solidFill>
              <a:effectLst/>
              <a:uLnTx/>
              <a:uFillTx/>
              <a:latin typeface="Arial"/>
              <a:ea typeface="+mn-ea"/>
              <a:cs typeface="Arial"/>
            </a:rPr>
            <a:t>ilmavirta x ilman tiheys x ilman ominaislämpökapasiteetti  x </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fi-FI" sz="1000" b="0" i="0" u="none" strike="noStrike" kern="0" cap="none" spc="0" normalizeH="0" baseline="0" noProof="0">
              <a:ln>
                <a:noFill/>
              </a:ln>
              <a:solidFill>
                <a:srgbClr val="000000"/>
              </a:solidFill>
              <a:effectLst/>
              <a:uLnTx/>
              <a:uFillTx/>
              <a:latin typeface="Arial"/>
              <a:ea typeface="+mn-ea"/>
              <a:cs typeface="Arial"/>
            </a:rPr>
            <a:t>(sis.puh.lämpötila - ulkolämpötila) x käyntiaika h/vrk x käyntiaikasuhde x lämmityskausi x (paremman ratkaisun LTO-vuosihyötysuhde- tavanomaisen ratkaisun LTO-vuosihyötysuhde) / 1000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fi-FI" sz="1000" b="0" i="1" u="none" strike="noStrike" kern="0" cap="none" spc="0" normalizeH="0" baseline="0" noProof="0">
            <a:ln>
              <a:noFill/>
            </a:ln>
            <a:solidFill>
              <a:srgbClr val="000000"/>
            </a:solidFill>
            <a:effectLst/>
            <a:uLnTx/>
            <a:uFillTx/>
            <a:latin typeface="Arial"/>
            <a:cs typeface="Aria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9525</xdr:colOff>
      <xdr:row>17</xdr:row>
      <xdr:rowOff>142875</xdr:rowOff>
    </xdr:from>
    <xdr:to>
      <xdr:col>7</xdr:col>
      <xdr:colOff>278341</xdr:colOff>
      <xdr:row>24</xdr:row>
      <xdr:rowOff>19050</xdr:rowOff>
    </xdr:to>
    <xdr:sp macro="" textlink="">
      <xdr:nvSpPr>
        <xdr:cNvPr id="4" name="Text Box 8">
          <a:extLst>
            <a:ext uri="{FF2B5EF4-FFF2-40B4-BE49-F238E27FC236}">
              <a16:creationId xmlns:a16="http://schemas.microsoft.com/office/drawing/2014/main" id="{00000000-0008-0000-0C00-000004000000}"/>
            </a:ext>
          </a:extLst>
        </xdr:cNvPr>
        <xdr:cNvSpPr txBox="1">
          <a:spLocks noChangeArrowheads="1"/>
        </xdr:cNvSpPr>
      </xdr:nvSpPr>
      <xdr:spPr bwMode="auto">
        <a:xfrm>
          <a:off x="1038225" y="78686025"/>
          <a:ext cx="5298016" cy="1009650"/>
        </a:xfrm>
        <a:prstGeom prst="rect">
          <a:avLst/>
        </a:prstGeom>
        <a:solidFill>
          <a:srgbClr val="FFFF99"/>
        </a:solidFill>
        <a:ln w="9525">
          <a:noFill/>
          <a:miter lim="800000"/>
          <a:headEnd/>
          <a:tailEnd/>
        </a:ln>
      </xdr:spPr>
      <xdr:txBody>
        <a:bodyPr vertOverflow="clip" wrap="square" lIns="36576" tIns="32004" rIns="0" bIns="0" anchor="t" upright="1"/>
        <a:lstStyle/>
        <a:p>
          <a:pPr algn="l" rtl="0">
            <a:defRPr sz="1000"/>
          </a:pPr>
          <a:r>
            <a:rPr lang="fi-FI" sz="1000" b="1" i="0" u="none" strike="noStrike" baseline="0">
              <a:solidFill>
                <a:srgbClr val="000000"/>
              </a:solidFill>
              <a:latin typeface="Arial"/>
              <a:cs typeface="Arial"/>
            </a:rPr>
            <a:t>Säästön laskentakaava</a:t>
          </a:r>
          <a:endParaRPr lang="fi-FI" sz="1000" b="0" i="0" u="none" strike="noStrike" baseline="0">
            <a:solidFill>
              <a:srgbClr val="000000"/>
            </a:solidFill>
            <a:latin typeface="Arial"/>
            <a:cs typeface="Arial"/>
          </a:endParaRPr>
        </a:p>
        <a:p>
          <a:pPr algn="l" rtl="0">
            <a:defRPr sz="1000"/>
          </a:pPr>
          <a:r>
            <a:rPr lang="fi-FI" sz="1000" b="0" i="0" u="none" strike="noStrike" baseline="0">
              <a:solidFill>
                <a:srgbClr val="000000"/>
              </a:solidFill>
              <a:latin typeface="Arial"/>
              <a:cs typeface="Arial"/>
            </a:rPr>
            <a:t>Häviöt putkesta ennen </a:t>
          </a:r>
          <a:r>
            <a:rPr lang="fi-FI" sz="1000" b="0" i="1" u="none" strike="noStrike" baseline="0">
              <a:solidFill>
                <a:srgbClr val="000000"/>
              </a:solidFill>
              <a:latin typeface="Arial"/>
              <a:cs typeface="Arial"/>
            </a:rPr>
            <a:t>(MWh/a)</a:t>
          </a:r>
          <a:r>
            <a:rPr lang="fi-FI" sz="1000" b="0" i="0" u="none" strike="noStrike" baseline="0">
              <a:solidFill>
                <a:srgbClr val="000000"/>
              </a:solidFill>
              <a:latin typeface="Arial"/>
              <a:cs typeface="Arial"/>
            </a:rPr>
            <a:t> =</a:t>
          </a:r>
        </a:p>
        <a:p>
          <a:pPr algn="l" rtl="0">
            <a:defRPr sz="1000"/>
          </a:pPr>
          <a:r>
            <a:rPr lang="fi-FI" sz="1000" b="0" i="0" u="none" strike="noStrike" baseline="0">
              <a:solidFill>
                <a:srgbClr val="000000"/>
              </a:solidFill>
              <a:latin typeface="Arial"/>
              <a:cs typeface="Arial"/>
            </a:rPr>
            <a:t>lämmönsiirtymiskerroin x putken pinta-ala x lämpötilaero pinnasta ilmaan x käyttöaika tunneissa / 1.000.000</a:t>
          </a:r>
        </a:p>
        <a:p>
          <a:pPr algn="l" rtl="0">
            <a:defRPr sz="1000"/>
          </a:pPr>
          <a:r>
            <a:rPr lang="fi-FI" sz="1000" b="0" i="0" u="none" strike="noStrike" baseline="0">
              <a:solidFill>
                <a:srgbClr val="000000"/>
              </a:solidFill>
              <a:latin typeface="Arial"/>
              <a:cs typeface="Arial"/>
            </a:rPr>
            <a:t>Häviöt jälkeen lasketaan vastaavalla tavalla</a:t>
          </a:r>
        </a:p>
        <a:p>
          <a:pPr algn="l" rtl="0">
            <a:defRPr sz="1000"/>
          </a:pPr>
          <a:r>
            <a:rPr lang="fi-FI" sz="1000" b="0" i="0" u="none" strike="noStrike" baseline="0">
              <a:solidFill>
                <a:srgbClr val="000000"/>
              </a:solidFill>
              <a:latin typeface="Arial"/>
              <a:cs typeface="Arial"/>
            </a:rPr>
            <a:t>Säästö = häviöt ennen - häviöt jälkeen</a:t>
          </a:r>
        </a:p>
      </xdr:txBody>
    </xdr:sp>
    <xdr:clientData/>
  </xdr:twoCellAnchor>
  <xdr:twoCellAnchor editAs="oneCell">
    <xdr:from>
      <xdr:col>1</xdr:col>
      <xdr:colOff>28575</xdr:colOff>
      <xdr:row>4</xdr:row>
      <xdr:rowOff>114300</xdr:rowOff>
    </xdr:from>
    <xdr:to>
      <xdr:col>7</xdr:col>
      <xdr:colOff>259291</xdr:colOff>
      <xdr:row>16</xdr:row>
      <xdr:rowOff>142876</xdr:rowOff>
    </xdr:to>
    <xdr:sp macro="" textlink="">
      <xdr:nvSpPr>
        <xdr:cNvPr id="5" name="Text Box 14">
          <a:extLst>
            <a:ext uri="{FF2B5EF4-FFF2-40B4-BE49-F238E27FC236}">
              <a16:creationId xmlns:a16="http://schemas.microsoft.com/office/drawing/2014/main" id="{00000000-0008-0000-0C00-000005000000}"/>
            </a:ext>
          </a:extLst>
        </xdr:cNvPr>
        <xdr:cNvSpPr txBox="1">
          <a:spLocks noChangeArrowheads="1"/>
        </xdr:cNvSpPr>
      </xdr:nvSpPr>
      <xdr:spPr bwMode="auto">
        <a:xfrm>
          <a:off x="1057275" y="76628625"/>
          <a:ext cx="5259916" cy="1990726"/>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fi-FI" sz="1000" b="1" i="0" u="none" strike="noStrike" baseline="0">
              <a:solidFill>
                <a:srgbClr val="000000"/>
              </a:solidFill>
              <a:latin typeface="Arial"/>
              <a:cs typeface="Arial"/>
            </a:rPr>
            <a:t>Toimenpiteen kuvaus</a:t>
          </a:r>
          <a:endParaRPr lang="fi-FI" sz="1000" b="0" i="0" u="none" strike="noStrike" baseline="0">
            <a:solidFill>
              <a:srgbClr val="000000"/>
            </a:solidFill>
            <a:latin typeface="Arial"/>
            <a:cs typeface="Arial"/>
          </a:endParaRPr>
        </a:p>
        <a:p>
          <a:pPr algn="l" rtl="0">
            <a:defRPr sz="1000"/>
          </a:pPr>
          <a:r>
            <a:rPr lang="fi-FI" sz="1000" b="0" i="0" u="none" strike="noStrike" baseline="0">
              <a:solidFill>
                <a:srgbClr val="000000"/>
              </a:solidFill>
              <a:latin typeface="Arial"/>
              <a:cs typeface="Arial"/>
            </a:rPr>
            <a:t>Lämmitysverkoston huonokuntoista lämmöneristystä parannetaan, jolloin verkoston häviöt</a:t>
          </a:r>
        </a:p>
        <a:p>
          <a:pPr algn="l" rtl="0">
            <a:defRPr sz="1000"/>
          </a:pPr>
          <a:r>
            <a:rPr lang="fi-FI" sz="1000" b="0" i="0" u="none" strike="noStrike" baseline="0">
              <a:solidFill>
                <a:srgbClr val="000000"/>
              </a:solidFill>
              <a:latin typeface="Arial"/>
              <a:cs typeface="Arial"/>
            </a:rPr>
            <a:t>vähenevät. Varsinaisen lämmitystarpeen oletetaan pysyvän ennallaan. Oletetaan, että putken lämpöhäviö on tuuletettu ulos.</a:t>
          </a:r>
        </a:p>
        <a:p>
          <a:pPr algn="l" rtl="0">
            <a:defRPr sz="1000"/>
          </a:pPr>
          <a:r>
            <a:rPr lang="fi-FI" sz="1000" b="1" i="0" u="none" strike="noStrike" baseline="0">
              <a:solidFill>
                <a:srgbClr val="000000"/>
              </a:solidFill>
              <a:latin typeface="Arial"/>
              <a:cs typeface="Arial"/>
            </a:rPr>
            <a:t>Laskentaperiaatteen kuvaus</a:t>
          </a:r>
          <a:endParaRPr lang="fi-FI" sz="1000" b="0" i="0" u="none" strike="noStrike" baseline="0">
            <a:solidFill>
              <a:srgbClr val="000000"/>
            </a:solidFill>
            <a:latin typeface="Arial"/>
            <a:cs typeface="Arial"/>
          </a:endParaRPr>
        </a:p>
        <a:p>
          <a:pPr algn="l" rtl="0">
            <a:defRPr sz="1000"/>
          </a:pPr>
          <a:r>
            <a:rPr lang="fi-FI" sz="1000" b="0" i="0" u="none" strike="noStrike" baseline="0">
              <a:solidFill>
                <a:srgbClr val="000000"/>
              </a:solidFill>
              <a:latin typeface="Arial"/>
              <a:cs typeface="Arial"/>
            </a:rPr>
            <a:t>Säästölaskentaa varten mitataan lähtötilanteessa verkoston pintalämpötila verkoston alussa ja muutamassa pisteessä ja lasketaan mittausten keskiarvo. Lasketaan yksinkertaistetulla kaavalla putkiston lämpöhäviöt putkiston pintalämpötilan ja huonelämpötilan perusteella. Arvioidaan paljonko eristys pienentää pintalämpötilaa ja arvioidaan lämpötilaero huonelämpötilaan, kun eristys on lisätty.</a:t>
          </a:r>
        </a:p>
        <a:p>
          <a:pPr algn="l" rtl="0">
            <a:defRPr sz="1000"/>
          </a:pPr>
          <a:r>
            <a:rPr lang="fi-FI" sz="1000" b="0" i="0" u="none" strike="noStrike" baseline="0">
              <a:solidFill>
                <a:srgbClr val="000000"/>
              </a:solidFill>
              <a:latin typeface="Arial"/>
              <a:cs typeface="Arial"/>
            </a:rPr>
            <a:t>Säästö lasketaan määrittämällä lämpöhäviö ennen eristystä ja sen jälkeen. </a:t>
          </a:r>
        </a:p>
        <a:p>
          <a:pPr algn="l" rtl="0">
            <a:defRPr sz="1000"/>
          </a:pPr>
          <a:r>
            <a:rPr lang="fi-FI" sz="1000" b="0" i="0" u="none" strike="noStrike" baseline="0">
              <a:solidFill>
                <a:srgbClr val="000000"/>
              </a:solidFill>
              <a:latin typeface="Arial"/>
              <a:cs typeface="Arial"/>
            </a:rPr>
            <a:t>Laskennassa käytetään lämmönsiirtokerrointa (= alfa) putken pinnasta ympäröivään ilmaan.</a:t>
          </a:r>
        </a:p>
        <a:p>
          <a:pPr algn="l" rtl="0">
            <a:defRPr sz="1000"/>
          </a:pPr>
          <a:endParaRPr lang="fi-FI" sz="1000" b="0" i="1" u="none" strike="noStrike" baseline="0">
            <a:solidFill>
              <a:srgbClr val="000000"/>
            </a:solidFill>
            <a:latin typeface="Arial"/>
            <a:cs typeface="Aria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28575</xdr:colOff>
      <xdr:row>15</xdr:row>
      <xdr:rowOff>1</xdr:rowOff>
    </xdr:from>
    <xdr:to>
      <xdr:col>6</xdr:col>
      <xdr:colOff>649816</xdr:colOff>
      <xdr:row>19</xdr:row>
      <xdr:rowOff>152400</xdr:rowOff>
    </xdr:to>
    <xdr:sp macro="" textlink="">
      <xdr:nvSpPr>
        <xdr:cNvPr id="4" name="Text Box 7">
          <a:extLst>
            <a:ext uri="{FF2B5EF4-FFF2-40B4-BE49-F238E27FC236}">
              <a16:creationId xmlns:a16="http://schemas.microsoft.com/office/drawing/2014/main" id="{00000000-0008-0000-0D00-000004000000}"/>
            </a:ext>
          </a:extLst>
        </xdr:cNvPr>
        <xdr:cNvSpPr txBox="1">
          <a:spLocks noChangeArrowheads="1"/>
        </xdr:cNvSpPr>
      </xdr:nvSpPr>
      <xdr:spPr bwMode="auto">
        <a:xfrm>
          <a:off x="752475" y="2190751"/>
          <a:ext cx="4917016" cy="800099"/>
        </a:xfrm>
        <a:prstGeom prst="rect">
          <a:avLst/>
        </a:prstGeom>
        <a:solidFill>
          <a:srgbClr val="FFFF99"/>
        </a:solidFill>
        <a:ln w="9525">
          <a:noFill/>
          <a:miter lim="800000"/>
          <a:headEnd/>
          <a:tailEnd/>
        </a:ln>
      </xdr:spPr>
      <xdr:txBody>
        <a:bodyPr vertOverflow="clip" wrap="square" lIns="36576" tIns="32004" rIns="0" bIns="0" anchor="t" upright="1"/>
        <a:lstStyle/>
        <a:p>
          <a:pPr algn="l" rtl="0">
            <a:defRPr sz="1000"/>
          </a:pPr>
          <a:r>
            <a:rPr lang="fi-FI" sz="1000" b="1" i="0" u="none" strike="noStrike" baseline="0">
              <a:solidFill>
                <a:srgbClr val="000000"/>
              </a:solidFill>
              <a:latin typeface="Arial"/>
              <a:cs typeface="Arial"/>
            </a:rPr>
            <a:t>Säästön laskentakaava:</a:t>
          </a:r>
          <a:endParaRPr lang="fi-FI" sz="1000" b="0" i="0" u="none" strike="noStrike" baseline="0">
            <a:solidFill>
              <a:srgbClr val="000000"/>
            </a:solidFill>
            <a:latin typeface="Arial"/>
            <a:cs typeface="Arial"/>
          </a:endParaRPr>
        </a:p>
        <a:p>
          <a:pPr algn="l" rtl="0">
            <a:defRPr sz="1000"/>
          </a:pPr>
          <a:r>
            <a:rPr lang="fi-FI" sz="1000" b="0" i="0" u="none" strike="noStrike" baseline="0">
              <a:solidFill>
                <a:srgbClr val="000000"/>
              </a:solidFill>
              <a:latin typeface="Arial"/>
              <a:cs typeface="Arial"/>
            </a:rPr>
            <a:t>Kulutus ennen </a:t>
          </a:r>
          <a:r>
            <a:rPr lang="fi-FI" sz="1000" b="0" i="1" u="none" strike="noStrike" baseline="0">
              <a:solidFill>
                <a:srgbClr val="000000"/>
              </a:solidFill>
              <a:latin typeface="Arial"/>
              <a:cs typeface="Arial"/>
            </a:rPr>
            <a:t>(MWh/a)</a:t>
          </a:r>
          <a:r>
            <a:rPr lang="fi-FI" sz="1000" b="0" i="0" u="none" strike="noStrike" baseline="0">
              <a:solidFill>
                <a:srgbClr val="000000"/>
              </a:solidFill>
              <a:latin typeface="Arial"/>
              <a:cs typeface="Arial"/>
            </a:rPr>
            <a:t> =</a:t>
          </a:r>
        </a:p>
        <a:p>
          <a:pPr algn="l" rtl="0">
            <a:defRPr sz="1000"/>
          </a:pPr>
          <a:r>
            <a:rPr lang="fi-FI" sz="1000" b="0" i="0" u="none" strike="noStrike" baseline="0">
              <a:solidFill>
                <a:srgbClr val="000000"/>
              </a:solidFill>
              <a:latin typeface="Arial"/>
              <a:cs typeface="Arial"/>
            </a:rPr>
            <a:t>U-arvo ennen x pinta-ala x (sisälämpötila - ulkolämpötila) x lämmityskausi / 1.000.000</a:t>
          </a:r>
        </a:p>
        <a:p>
          <a:pPr algn="l" rtl="0">
            <a:defRPr sz="1000"/>
          </a:pPr>
          <a:r>
            <a:rPr lang="fi-FI" sz="1000" b="0" i="0" u="none" strike="noStrike" baseline="0">
              <a:solidFill>
                <a:srgbClr val="000000"/>
              </a:solidFill>
              <a:latin typeface="Arial"/>
              <a:cs typeface="Arial"/>
            </a:rPr>
            <a:t>Kulutus jälkeen lasketaan vastaavalla tavalla</a:t>
          </a:r>
        </a:p>
        <a:p>
          <a:pPr algn="l" rtl="0">
            <a:defRPr sz="1000"/>
          </a:pPr>
          <a:r>
            <a:rPr lang="fi-FI" sz="1000" b="0" i="0" u="none" strike="noStrike" baseline="0">
              <a:solidFill>
                <a:srgbClr val="000000"/>
              </a:solidFill>
              <a:latin typeface="Arial"/>
              <a:cs typeface="Arial"/>
            </a:rPr>
            <a:t>Säästö = kulutus ennen - kulutus jälkeen</a:t>
          </a:r>
        </a:p>
      </xdr:txBody>
    </xdr:sp>
    <xdr:clientData/>
  </xdr:twoCellAnchor>
  <xdr:twoCellAnchor editAs="oneCell">
    <xdr:from>
      <xdr:col>1</xdr:col>
      <xdr:colOff>28575</xdr:colOff>
      <xdr:row>4</xdr:row>
      <xdr:rowOff>114300</xdr:rowOff>
    </xdr:from>
    <xdr:to>
      <xdr:col>7</xdr:col>
      <xdr:colOff>230716</xdr:colOff>
      <xdr:row>14</xdr:row>
      <xdr:rowOff>66675</xdr:rowOff>
    </xdr:to>
    <xdr:sp macro="" textlink="">
      <xdr:nvSpPr>
        <xdr:cNvPr id="5" name="Text Box 15">
          <a:extLst>
            <a:ext uri="{FF2B5EF4-FFF2-40B4-BE49-F238E27FC236}">
              <a16:creationId xmlns:a16="http://schemas.microsoft.com/office/drawing/2014/main" id="{00000000-0008-0000-0D00-000005000000}"/>
            </a:ext>
          </a:extLst>
        </xdr:cNvPr>
        <xdr:cNvSpPr txBox="1">
          <a:spLocks noChangeArrowheads="1"/>
        </xdr:cNvSpPr>
      </xdr:nvSpPr>
      <xdr:spPr bwMode="auto">
        <a:xfrm>
          <a:off x="752475" y="600075"/>
          <a:ext cx="5231341" cy="1571625"/>
        </a:xfrm>
        <a:prstGeom prst="rect">
          <a:avLst/>
        </a:prstGeom>
        <a:solidFill>
          <a:srgbClr val="FFFFFF"/>
        </a:solidFill>
        <a:ln w="9525">
          <a:noFill/>
          <a:miter lim="800000"/>
          <a:headEnd/>
          <a:tailEnd/>
        </a:ln>
      </xdr:spPr>
      <xdr:txBody>
        <a:bodyPr vertOverflow="clip" wrap="square" lIns="36576" tIns="32004" rIns="0" bIns="0" anchor="t" upright="1"/>
        <a:lstStyle/>
        <a:p>
          <a:pPr algn="l" rtl="0">
            <a:lnSpc>
              <a:spcPts val="1100"/>
            </a:lnSpc>
            <a:defRPr sz="1000"/>
          </a:pPr>
          <a:r>
            <a:rPr lang="fi-FI" sz="1000" b="1" i="0" u="none" strike="noStrike" baseline="0">
              <a:solidFill>
                <a:srgbClr val="000000"/>
              </a:solidFill>
              <a:latin typeface="Arial"/>
              <a:cs typeface="Arial"/>
            </a:rPr>
            <a:t>Toimenpiteen kuvaus</a:t>
          </a:r>
          <a:endParaRPr lang="fi-FI" sz="1000" b="0" i="0" u="none" strike="noStrike" baseline="0">
            <a:solidFill>
              <a:srgbClr val="000000"/>
            </a:solidFill>
            <a:latin typeface="Arial"/>
            <a:cs typeface="Arial"/>
          </a:endParaRPr>
        </a:p>
        <a:p>
          <a:pPr algn="l" rtl="0">
            <a:lnSpc>
              <a:spcPts val="1100"/>
            </a:lnSpc>
            <a:defRPr sz="1000"/>
          </a:pPr>
          <a:r>
            <a:rPr lang="fi-FI" sz="1000" b="0" i="0" u="none" strike="noStrike" baseline="0">
              <a:solidFill>
                <a:srgbClr val="000000"/>
              </a:solidFill>
              <a:latin typeface="Arial"/>
              <a:cs typeface="Arial"/>
            </a:rPr>
            <a:t>Ikkunat uusitaan ja samalla niiden U-arvoa paranee, jolloin rakennuksen lämpöhäviöt</a:t>
          </a:r>
        </a:p>
        <a:p>
          <a:pPr algn="l" rtl="0">
            <a:defRPr sz="1000"/>
          </a:pPr>
          <a:r>
            <a:rPr lang="fi-FI" sz="1000" b="0" i="0" u="none" strike="noStrike" baseline="0">
              <a:solidFill>
                <a:srgbClr val="000000"/>
              </a:solidFill>
              <a:latin typeface="Arial"/>
              <a:cs typeface="Arial"/>
            </a:rPr>
            <a:t>pienentyvät. </a:t>
          </a:r>
        </a:p>
        <a:p>
          <a:pPr algn="l" rtl="0">
            <a:defRPr sz="1000"/>
          </a:pPr>
          <a:r>
            <a:rPr lang="fi-FI" sz="1000" b="1" i="0" u="none" strike="noStrike" baseline="0">
              <a:solidFill>
                <a:srgbClr val="000000"/>
              </a:solidFill>
              <a:latin typeface="Arial"/>
              <a:cs typeface="Arial"/>
            </a:rPr>
            <a:t>Laskentaperiaatteen kuvaus</a:t>
          </a:r>
          <a:endParaRPr lang="fi-FI" sz="1000" b="0" i="0" u="none" strike="noStrike" baseline="0">
            <a:solidFill>
              <a:srgbClr val="000000"/>
            </a:solidFill>
            <a:latin typeface="Arial"/>
            <a:cs typeface="Arial"/>
          </a:endParaRPr>
        </a:p>
        <a:p>
          <a:pPr algn="l" rtl="0">
            <a:defRPr sz="1000"/>
          </a:pPr>
          <a:r>
            <a:rPr lang="fi-FI" sz="1000" b="0" i="0" u="none" strike="noStrike" baseline="0">
              <a:solidFill>
                <a:srgbClr val="000000"/>
              </a:solidFill>
              <a:latin typeface="Arial"/>
              <a:cs typeface="Arial"/>
            </a:rPr>
            <a:t>Säästö lasketaan karkealla tasolla olettaen, että sisälämpötila pysyy koko vuoden</a:t>
          </a:r>
        </a:p>
        <a:p>
          <a:pPr algn="l" rtl="0">
            <a:defRPr sz="1000"/>
          </a:pPr>
          <a:r>
            <a:rPr lang="fi-FI" sz="1000" b="0" i="0" u="none" strike="noStrike" baseline="0">
              <a:solidFill>
                <a:srgbClr val="000000"/>
              </a:solidFill>
              <a:latin typeface="Arial"/>
              <a:cs typeface="Arial"/>
            </a:rPr>
            <a:t>samana ja käyttäen laskennassa lämmityskauden ulkolämpötilan keskiarvoa. </a:t>
          </a:r>
        </a:p>
        <a:p>
          <a:pPr algn="l" rtl="0">
            <a:defRPr sz="1000"/>
          </a:pPr>
          <a:r>
            <a:rPr lang="fi-FI" sz="1000" b="0" i="0" u="none" strike="noStrike" baseline="0">
              <a:solidFill>
                <a:srgbClr val="000000"/>
              </a:solidFill>
              <a:latin typeface="Arial"/>
              <a:cs typeface="Arial"/>
            </a:rPr>
            <a:t>Sisäisiä lämpökuormia ja auringon säteilyn lämmittävää vaikutusta ja </a:t>
          </a:r>
        </a:p>
        <a:p>
          <a:pPr algn="l" rtl="0">
            <a:defRPr sz="1000"/>
          </a:pPr>
          <a:r>
            <a:rPr lang="fi-FI" sz="1000" b="0" i="0" u="none" strike="noStrike" baseline="0">
              <a:solidFill>
                <a:srgbClr val="000000"/>
              </a:solidFill>
              <a:latin typeface="Arial"/>
              <a:cs typeface="Arial"/>
            </a:rPr>
            <a:t>ikkunoiden vaikutusta jäähdytystarpeeseen ei oteta huomioon.</a:t>
          </a:r>
        </a:p>
        <a:p>
          <a:pPr algn="l" rtl="0">
            <a:defRPr sz="1000"/>
          </a:pPr>
          <a:r>
            <a:rPr lang="fi-FI" sz="1000" b="0" i="0" u="none" strike="noStrike" baseline="0">
              <a:solidFill>
                <a:srgbClr val="000000"/>
              </a:solidFill>
              <a:latin typeface="Arial"/>
              <a:cs typeface="Arial"/>
            </a:rPr>
            <a:t>Säästö lasketaan määrittämällä ikkunoiden johtumishäviöt keskimäärin lämmityskauden aikana vanhoilla ja uusilla ikkunoilla. </a:t>
          </a:r>
        </a:p>
        <a:p>
          <a:pPr algn="l" rtl="0">
            <a:defRPr sz="1000"/>
          </a:pPr>
          <a:endParaRPr lang="fi-FI" sz="1000" b="0" i="0" u="none" strike="noStrike" baseline="0">
            <a:solidFill>
              <a:srgbClr val="000000"/>
            </a:solidFill>
            <a:latin typeface="Arial"/>
            <a:cs typeface="Aria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19050</xdr:colOff>
      <xdr:row>4</xdr:row>
      <xdr:rowOff>104775</xdr:rowOff>
    </xdr:from>
    <xdr:to>
      <xdr:col>7</xdr:col>
      <xdr:colOff>221191</xdr:colOff>
      <xdr:row>19</xdr:row>
      <xdr:rowOff>139065</xdr:rowOff>
    </xdr:to>
    <xdr:sp macro="" textlink="">
      <xdr:nvSpPr>
        <xdr:cNvPr id="4" name="Text Box 15">
          <a:extLst>
            <a:ext uri="{FF2B5EF4-FFF2-40B4-BE49-F238E27FC236}">
              <a16:creationId xmlns:a16="http://schemas.microsoft.com/office/drawing/2014/main" id="{A521ACE9-7BEF-4ACC-AB6B-812E0FF5733F}"/>
            </a:ext>
          </a:extLst>
        </xdr:cNvPr>
        <xdr:cNvSpPr txBox="1">
          <a:spLocks noChangeArrowheads="1"/>
        </xdr:cNvSpPr>
      </xdr:nvSpPr>
      <xdr:spPr bwMode="auto">
        <a:xfrm>
          <a:off x="628650" y="657225"/>
          <a:ext cx="5231341" cy="2463165"/>
        </a:xfrm>
        <a:prstGeom prst="rect">
          <a:avLst/>
        </a:prstGeom>
        <a:solidFill>
          <a:srgbClr val="FFFFFF"/>
        </a:solidFill>
        <a:ln w="9525">
          <a:noFill/>
          <a:miter lim="800000"/>
          <a:headEnd/>
          <a:tailEnd/>
        </a:ln>
      </xdr:spPr>
      <xdr:txBody>
        <a:bodyPr vertOverflow="clip" wrap="square" lIns="36576" tIns="32004"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fi-FI" sz="1000" b="1" i="0" u="none" strike="noStrike" kern="0" cap="none" spc="0" normalizeH="0" baseline="0" noProof="0">
              <a:ln>
                <a:noFill/>
              </a:ln>
              <a:solidFill>
                <a:sysClr val="windowText" lastClr="000000"/>
              </a:solidFill>
              <a:effectLst/>
              <a:uLnTx/>
              <a:uFillTx/>
              <a:latin typeface="Arial"/>
              <a:cs typeface="Arial"/>
            </a:rPr>
            <a:t>Toimenpiteen kuvaus</a:t>
          </a:r>
          <a:endParaRPr kumimoji="0" lang="fi-FI" sz="1000" b="1" i="0" u="none" strike="noStrike" kern="0" cap="none" spc="0" normalizeH="0" baseline="0" noProof="0">
            <a:ln>
              <a:noFill/>
            </a:ln>
            <a:solidFill>
              <a:sysClr val="windowText" lastClr="000000"/>
            </a:solidFill>
            <a:effectLst/>
            <a:uLnTx/>
            <a:uFillTx/>
            <a:latin typeface="Arial"/>
            <a:ea typeface="+mn-ea"/>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fi-FI" sz="1000" b="0" i="0" u="none" strike="noStrike" kern="0" cap="none" spc="0" normalizeH="0" baseline="0" noProof="0">
              <a:ln>
                <a:noFill/>
              </a:ln>
              <a:solidFill>
                <a:sysClr val="windowText" lastClr="000000"/>
              </a:solidFill>
              <a:effectLst/>
              <a:uLnTx/>
              <a:uFillTx/>
              <a:latin typeface="Arial"/>
              <a:cs typeface="Arial"/>
            </a:rPr>
            <a:t>Rakennuksen peruskorjauksen yhteydessä valitaan </a:t>
          </a:r>
          <a:r>
            <a:rPr kumimoji="0" lang="fi-FI" sz="1000" b="0" i="0" u="none" strike="noStrike" kern="0" cap="none" spc="0" normalizeH="0" baseline="0" noProof="0">
              <a:ln>
                <a:noFill/>
              </a:ln>
              <a:solidFill>
                <a:sysClr val="windowText" lastClr="000000"/>
              </a:solidFill>
              <a:effectLst/>
              <a:uLnTx/>
              <a:uFillTx/>
              <a:latin typeface="Arial"/>
              <a:ea typeface="+mn-ea"/>
              <a:cs typeface="Arial"/>
            </a:rPr>
            <a:t>energiatehokkuudeltaan</a:t>
          </a:r>
          <a:r>
            <a:rPr kumimoji="0" lang="fi-FI" sz="10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r>
            <a:rPr kumimoji="0" lang="fi-FI" sz="1000" b="0" i="0" u="none" strike="noStrike" kern="0" cap="none" spc="0" normalizeH="0" baseline="0" noProof="0">
              <a:ln>
                <a:noFill/>
              </a:ln>
              <a:solidFill>
                <a:sysClr val="windowText" lastClr="000000"/>
              </a:solidFill>
              <a:effectLst/>
              <a:uLnTx/>
              <a:uFillTx/>
              <a:latin typeface="Arial"/>
              <a:cs typeface="Arial"/>
            </a:rPr>
            <a:t>markkinoiden tavanomaista ratkaisua parempi ikkuna. Tällöin vaikka peruskorjauksen seurauksena energiankäyttö ei vähenisi voidaan energiansäästöksi laskea energiatehokkaan ikkunan kulutuksen ja normaalin, markkinoiden keskitasoa olevan ikkunan energiankulutusten välinen ero.</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fi-FI" sz="1000" b="1" i="0" u="none" strike="noStrike" kern="0" cap="none" spc="0" normalizeH="0" baseline="0" noProof="0">
              <a:ln>
                <a:noFill/>
              </a:ln>
              <a:solidFill>
                <a:sysClr val="windowText" lastClr="000000"/>
              </a:solidFill>
              <a:effectLst/>
              <a:uLnTx/>
              <a:uFillTx/>
              <a:latin typeface="Arial"/>
              <a:cs typeface="Arial"/>
            </a:rPr>
            <a:t>Laskentaperiaatteen kuvaus</a:t>
          </a:r>
          <a:endParaRPr kumimoji="0" lang="fi-FI" sz="1000" b="0" i="0" u="none" strike="noStrike" kern="0" cap="none" spc="0" normalizeH="0" baseline="0" noProof="0">
            <a:ln>
              <a:noFill/>
            </a:ln>
            <a:solidFill>
              <a:sysClr val="windowText" lastClr="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ysClr val="windowText" lastClr="000000"/>
              </a:solidFill>
              <a:effectLst/>
              <a:uLnTx/>
              <a:uFillTx/>
              <a:latin typeface="Arial"/>
              <a:ea typeface="+mn-ea"/>
              <a:cs typeface="Arial"/>
            </a:rPr>
            <a:t>Säästö lasketaan karkealla tasolla olettaen, että sisälämpötila pysyy koko vuoden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ysClr val="windowText" lastClr="000000"/>
              </a:solidFill>
              <a:effectLst/>
              <a:uLnTx/>
              <a:uFillTx/>
              <a:latin typeface="Arial"/>
              <a:ea typeface="+mn-ea"/>
              <a:cs typeface="Arial"/>
            </a:rPr>
            <a:t>samana ja käyttäen laskennassa lämmityskauden ulkolämpötilan keskiarvoa.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ysClr val="windowText" lastClr="000000"/>
              </a:solidFill>
              <a:effectLst/>
              <a:uLnTx/>
              <a:uFillTx/>
              <a:latin typeface="Arial"/>
              <a:ea typeface="+mn-ea"/>
              <a:cs typeface="Arial"/>
            </a:rPr>
            <a:t>Sisäisiä lämpökuormia ja auringon säteilyn lämmittävää vaikutusta ja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ysClr val="windowText" lastClr="000000"/>
              </a:solidFill>
              <a:effectLst/>
              <a:uLnTx/>
              <a:uFillTx/>
              <a:latin typeface="Arial"/>
              <a:ea typeface="+mn-ea"/>
              <a:cs typeface="Arial"/>
            </a:rPr>
            <a:t>ikkunoiden vaikutusta jäähdytystarpeeseen ei oteta huomioon.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ysClr val="windowText" lastClr="000000"/>
              </a:solidFill>
              <a:effectLst/>
              <a:uLnTx/>
              <a:uFillTx/>
              <a:latin typeface="Arial"/>
              <a:ea typeface="+mn-ea"/>
              <a:cs typeface="Arial"/>
            </a:rPr>
            <a:t>Säästö lasketaan määrittämällä ikkunoiden johtumishäviöt keskimäärin lämmityskauden aikana tavanomaisen ratkaisun ikkunoilla sekä toteutetun ratkaisun ikkunoilla.</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ysClr val="windowText" lastClr="000000"/>
              </a:solidFill>
              <a:effectLst/>
              <a:uLnTx/>
              <a:uFillTx/>
              <a:latin typeface="Arial"/>
              <a:ea typeface="+mn-ea"/>
              <a:cs typeface="Arial"/>
            </a:rPr>
            <a:t>Tavanomaisen ratkaisun ikkunan U-arvona käytetään Suomen Rakentamismääräyskokoelma D3:n uudisrakentamisen vaatimustason mukaista enimmäisarvoa 1,0 </a:t>
          </a:r>
          <a:r>
            <a:rPr kumimoji="0" lang="fi-FI"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W/m</a:t>
          </a:r>
          <a:r>
            <a:rPr kumimoji="0" lang="fi-FI" sz="1000" b="0" i="0" u="none" strike="noStrike" kern="0" cap="none" spc="0" normalizeH="0" baseline="0" noProof="0">
              <a:ln>
                <a:noFill/>
              </a:ln>
              <a:solidFill>
                <a:sysClr val="windowText" lastClr="000000"/>
              </a:solidFill>
              <a:effectLst/>
              <a:uLnTx/>
              <a:uFillTx/>
              <a:latin typeface="Arial" panose="020B0604020202020204" pitchFamily="34" charset="0"/>
              <a:ea typeface="Verdana" panose="020B0604030504040204" pitchFamily="34" charset="0"/>
              <a:cs typeface="Arial" panose="020B0604020202020204" pitchFamily="34" charset="0"/>
            </a:rPr>
            <a:t>²K.</a:t>
          </a:r>
          <a:endParaRPr kumimoji="0" lang="fi-FI"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editAs="oneCell">
    <xdr:from>
      <xdr:col>1</xdr:col>
      <xdr:colOff>9525</xdr:colOff>
      <xdr:row>19</xdr:row>
      <xdr:rowOff>104775</xdr:rowOff>
    </xdr:from>
    <xdr:to>
      <xdr:col>7</xdr:col>
      <xdr:colOff>228599</xdr:colOff>
      <xdr:row>25</xdr:row>
      <xdr:rowOff>85726</xdr:rowOff>
    </xdr:to>
    <xdr:sp macro="" textlink="">
      <xdr:nvSpPr>
        <xdr:cNvPr id="5" name="Text Box 7">
          <a:extLst>
            <a:ext uri="{FF2B5EF4-FFF2-40B4-BE49-F238E27FC236}">
              <a16:creationId xmlns:a16="http://schemas.microsoft.com/office/drawing/2014/main" id="{9C5C4EE6-1B5A-4DE1-B8D1-66FBCCDDE33F}"/>
            </a:ext>
          </a:extLst>
        </xdr:cNvPr>
        <xdr:cNvSpPr txBox="1">
          <a:spLocks noChangeArrowheads="1"/>
        </xdr:cNvSpPr>
      </xdr:nvSpPr>
      <xdr:spPr bwMode="auto">
        <a:xfrm>
          <a:off x="619125" y="3181350"/>
          <a:ext cx="5248274" cy="952501"/>
        </a:xfrm>
        <a:prstGeom prst="rect">
          <a:avLst/>
        </a:prstGeom>
        <a:solidFill>
          <a:srgbClr val="FFFF99"/>
        </a:solidFill>
        <a:ln w="9525">
          <a:noFill/>
          <a:miter lim="800000"/>
          <a:headEnd/>
          <a:tailEnd/>
        </a:ln>
      </xdr:spPr>
      <xdr:txBody>
        <a:bodyPr vertOverflow="clip" wrap="square" lIns="36576" tIns="32004"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1" i="0" u="none" strike="noStrike" kern="0" cap="none" spc="0" normalizeH="0" baseline="0" noProof="0">
              <a:ln>
                <a:noFill/>
              </a:ln>
              <a:solidFill>
                <a:srgbClr val="000000"/>
              </a:solidFill>
              <a:effectLst/>
              <a:uLnTx/>
              <a:uFillTx/>
              <a:latin typeface="Arial"/>
              <a:cs typeface="Arial"/>
            </a:rPr>
            <a:t>Säästön laskentakaava:</a:t>
          </a:r>
          <a:endParaRPr kumimoji="0" lang="fi-FI" sz="10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rgbClr val="000000"/>
              </a:solidFill>
              <a:effectLst/>
              <a:uLnTx/>
              <a:uFillTx/>
              <a:latin typeface="Arial"/>
              <a:ea typeface="+mn-ea"/>
              <a:cs typeface="Arial"/>
            </a:rPr>
            <a:t>Kulutus ennen </a:t>
          </a:r>
          <a:r>
            <a:rPr kumimoji="0" lang="fi-FI" sz="1000" b="0" i="1" u="none" strike="noStrike" kern="0" cap="none" spc="0" normalizeH="0" baseline="0" noProof="0">
              <a:ln>
                <a:noFill/>
              </a:ln>
              <a:solidFill>
                <a:srgbClr val="000000"/>
              </a:solidFill>
              <a:effectLst/>
              <a:uLnTx/>
              <a:uFillTx/>
              <a:latin typeface="Arial"/>
              <a:ea typeface="+mn-ea"/>
              <a:cs typeface="Arial"/>
            </a:rPr>
            <a:t>(MWh/a)</a:t>
          </a:r>
          <a:r>
            <a:rPr kumimoji="0" lang="fi-FI" sz="1000" b="0" i="0" u="none" strike="noStrike" kern="0" cap="none" spc="0" normalizeH="0" baseline="0" noProof="0">
              <a:ln>
                <a:noFill/>
              </a:ln>
              <a:solidFill>
                <a:srgbClr val="000000"/>
              </a:solidFill>
              <a:effectLst/>
              <a:uLnTx/>
              <a:uFillTx/>
              <a:latin typeface="Arial"/>
              <a:ea typeface="+mn-ea"/>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rgbClr val="000000"/>
              </a:solidFill>
              <a:effectLst/>
              <a:uLnTx/>
              <a:uFillTx/>
              <a:latin typeface="Arial"/>
              <a:ea typeface="+mn-ea"/>
              <a:cs typeface="Arial"/>
            </a:rPr>
            <a:t>Tavanomaisen ikkunaratkaisun U-arvo x pinta-ala x (sisälämpötila - ulkolämpötila) x lämmityskausi / 1 000 000</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rgbClr val="000000"/>
              </a:solidFill>
              <a:effectLst/>
              <a:uLnTx/>
              <a:uFillTx/>
              <a:latin typeface="Arial"/>
              <a:ea typeface="+mn-ea"/>
              <a:cs typeface="Arial"/>
            </a:rPr>
            <a:t>Kulutus jälkeen lasketaan vastaavalla tavalla</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rgbClr val="000000"/>
              </a:solidFill>
              <a:effectLst/>
              <a:uLnTx/>
              <a:uFillTx/>
              <a:latin typeface="Arial"/>
              <a:ea typeface="+mn-ea"/>
              <a:cs typeface="Arial"/>
            </a:rPr>
            <a:t>Säästö = kulutus ennen - kulutus jälkeen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fi-FI" sz="1000" b="0" i="1" u="none" strike="noStrike" kern="0" cap="none" spc="0" normalizeH="0" baseline="0" noProof="0">
            <a:ln>
              <a:noFill/>
            </a:ln>
            <a:solidFill>
              <a:srgbClr val="000000"/>
            </a:solidFill>
            <a:effectLst/>
            <a:uLnTx/>
            <a:uFillTx/>
            <a:latin typeface="Arial"/>
            <a:cs typeface="Arial"/>
          </a:endParaRPr>
        </a:p>
      </xdr:txBody>
    </xdr:sp>
    <xdr:clientData/>
  </xdr:twoCellAnchor>
</xdr:wsDr>
</file>

<file path=xl/drawings/drawing19.xml><?xml version="1.0" encoding="utf-8"?>
<xdr:wsDr xmlns:xdr="http://schemas.openxmlformats.org/drawingml/2006/spreadsheetDrawing" xmlns:a="http://schemas.openxmlformats.org/drawingml/2006/main">
  <xdr:oneCellAnchor>
    <xdr:from>
      <xdr:col>1</xdr:col>
      <xdr:colOff>28575</xdr:colOff>
      <xdr:row>4</xdr:row>
      <xdr:rowOff>123825</xdr:rowOff>
    </xdr:from>
    <xdr:ext cx="5294655" cy="1958549"/>
    <xdr:sp macro="" textlink="">
      <xdr:nvSpPr>
        <xdr:cNvPr id="4" name="Text Box 20">
          <a:extLst>
            <a:ext uri="{FF2B5EF4-FFF2-40B4-BE49-F238E27FC236}">
              <a16:creationId xmlns:a16="http://schemas.microsoft.com/office/drawing/2014/main" id="{00000000-0008-0000-0E00-000004000000}"/>
            </a:ext>
          </a:extLst>
        </xdr:cNvPr>
        <xdr:cNvSpPr txBox="1">
          <a:spLocks noChangeArrowheads="1"/>
        </xdr:cNvSpPr>
      </xdr:nvSpPr>
      <xdr:spPr bwMode="auto">
        <a:xfrm>
          <a:off x="1057275" y="90096975"/>
          <a:ext cx="5294655" cy="1958549"/>
        </a:xfrm>
        <a:prstGeom prst="rect">
          <a:avLst/>
        </a:prstGeom>
        <a:solidFill>
          <a:srgbClr val="FFFFFF"/>
        </a:solidFill>
        <a:ln w="9525">
          <a:noFill/>
          <a:miter lim="800000"/>
          <a:headEnd/>
          <a:tailEnd/>
        </a:ln>
      </xdr:spPr>
      <xdr:txBody>
        <a:bodyPr wrap="none" lIns="27432" tIns="32004" rIns="0" bIns="0" anchor="t" upright="1">
          <a:spAutoFit/>
        </a:bodyPr>
        <a:lstStyle/>
        <a:p>
          <a:pPr algn="l" rtl="0">
            <a:defRPr sz="1000"/>
          </a:pPr>
          <a:r>
            <a:rPr lang="fi-FI" sz="1000" b="1" i="0" u="none" strike="noStrike" baseline="0">
              <a:solidFill>
                <a:srgbClr val="000000"/>
              </a:solidFill>
              <a:latin typeface="Arial"/>
              <a:cs typeface="Arial"/>
            </a:rPr>
            <a:t>Toimenpiteen kuvaus</a:t>
          </a:r>
          <a:endParaRPr lang="fi-FI" sz="1000" b="0" i="0" u="none" strike="noStrike" baseline="0">
            <a:solidFill>
              <a:srgbClr val="000000"/>
            </a:solidFill>
            <a:latin typeface="Arial"/>
            <a:cs typeface="Arial"/>
          </a:endParaRPr>
        </a:p>
        <a:p>
          <a:pPr algn="l" rtl="0">
            <a:defRPr sz="1000"/>
          </a:pPr>
          <a:r>
            <a:rPr lang="fi-FI" sz="1000" b="0" i="0" u="none" strike="noStrike" baseline="0">
              <a:solidFill>
                <a:srgbClr val="000000"/>
              </a:solidFill>
              <a:latin typeface="Arial"/>
              <a:cs typeface="Arial"/>
            </a:rPr>
            <a:t>Pienennetään hallitsemattoman ilmanvaihdon aiheuttamaa energiankulutusta tiivistämällä</a:t>
          </a:r>
        </a:p>
        <a:p>
          <a:pPr algn="l" rtl="0">
            <a:defRPr sz="1000"/>
          </a:pPr>
          <a:r>
            <a:rPr lang="fi-FI" sz="1000" b="0" i="0" u="none" strike="noStrike" baseline="0">
              <a:solidFill>
                <a:srgbClr val="000000"/>
              </a:solidFill>
              <a:latin typeface="Arial"/>
              <a:cs typeface="Arial"/>
            </a:rPr>
            <a:t>rakennuksen ikkunat ja kattoikkunat. Ilmavuotoa ei ole mitattu, mutta kokemusperäisesti</a:t>
          </a:r>
        </a:p>
        <a:p>
          <a:pPr algn="l" rtl="0">
            <a:defRPr sz="1000"/>
          </a:pPr>
          <a:r>
            <a:rPr lang="fi-FI" sz="1000" b="0" i="0" u="none" strike="noStrike" baseline="0">
              <a:solidFill>
                <a:srgbClr val="000000"/>
              </a:solidFill>
              <a:latin typeface="Arial"/>
              <a:cs typeface="Arial"/>
            </a:rPr>
            <a:t>arvioidaan rakennuksen ilmavuotokertoimen olleen noin 0,4 1/h ennen tiivistystä ja </a:t>
          </a:r>
        </a:p>
        <a:p>
          <a:pPr algn="l" rtl="0">
            <a:defRPr sz="1000"/>
          </a:pPr>
          <a:r>
            <a:rPr lang="fi-FI" sz="1000" b="0" i="0" u="none" strike="noStrike" baseline="0">
              <a:solidFill>
                <a:srgbClr val="000000"/>
              </a:solidFill>
              <a:latin typeface="Arial"/>
              <a:cs typeface="Arial"/>
            </a:rPr>
            <a:t>että tiivistämisellä saavutetaan ilmavuotokerroin noin 0,2 1/h.</a:t>
          </a:r>
        </a:p>
        <a:p>
          <a:pPr algn="l" rtl="0">
            <a:defRPr sz="1000"/>
          </a:pPr>
          <a:r>
            <a:rPr lang="fi-FI" sz="1000" b="0" i="0" u="none" strike="noStrike" baseline="0">
              <a:solidFill>
                <a:srgbClr val="000000"/>
              </a:solidFill>
              <a:latin typeface="Arial"/>
              <a:cs typeface="Arial"/>
            </a:rPr>
            <a:t>Oletetaan että vuotokerroin on sama koko rakennuksessa.</a:t>
          </a:r>
        </a:p>
        <a:p>
          <a:pPr algn="l" rtl="0">
            <a:defRPr sz="1000"/>
          </a:pPr>
          <a:r>
            <a:rPr lang="fi-FI" sz="1000" b="1" i="0" u="none" strike="noStrike" baseline="0">
              <a:solidFill>
                <a:srgbClr val="000000"/>
              </a:solidFill>
              <a:latin typeface="Arial"/>
              <a:cs typeface="Arial"/>
            </a:rPr>
            <a:t>Laskentaperiaatteen kuvaus</a:t>
          </a:r>
          <a:endParaRPr lang="fi-FI" sz="1000" b="0" i="0" u="none" strike="noStrike" baseline="0">
            <a:solidFill>
              <a:srgbClr val="000000"/>
            </a:solidFill>
            <a:latin typeface="Arial"/>
            <a:cs typeface="Arial"/>
          </a:endParaRPr>
        </a:p>
        <a:p>
          <a:pPr algn="l" rtl="0">
            <a:defRPr sz="1000"/>
          </a:pPr>
          <a:r>
            <a:rPr lang="fi-FI" sz="1000" b="0" i="0" u="none" strike="noStrike" baseline="0">
              <a:solidFill>
                <a:srgbClr val="000000"/>
              </a:solidFill>
              <a:latin typeface="Arial"/>
              <a:cs typeface="Arial"/>
            </a:rPr>
            <a:t>Säästö lasketaan karkealla tasolla olettaen, että sisälämpötila pysyy koko vuoden</a:t>
          </a:r>
        </a:p>
        <a:p>
          <a:pPr algn="l" rtl="0">
            <a:defRPr sz="1000"/>
          </a:pPr>
          <a:r>
            <a:rPr lang="fi-FI" sz="1000" b="0" i="0" u="none" strike="noStrike" baseline="0">
              <a:solidFill>
                <a:srgbClr val="000000"/>
              </a:solidFill>
              <a:latin typeface="Arial"/>
              <a:cs typeface="Arial"/>
            </a:rPr>
            <a:t>samana ja käyttäen laskennassa lämmityskauden ulkolämpötilan keskiarvoa. </a:t>
          </a:r>
        </a:p>
        <a:p>
          <a:pPr algn="l" rtl="0">
            <a:defRPr sz="1000"/>
          </a:pPr>
          <a:r>
            <a:rPr lang="fi-FI" sz="1000" b="0" i="0" u="none" strike="noStrike" baseline="0">
              <a:solidFill>
                <a:srgbClr val="000000"/>
              </a:solidFill>
              <a:latin typeface="Arial"/>
              <a:cs typeface="Arial"/>
            </a:rPr>
            <a:t>Vuotoilma lämpenee tullessaan ulkolämpötilasta sisälämpötilaan.</a:t>
          </a:r>
        </a:p>
        <a:p>
          <a:pPr algn="l" rtl="0">
            <a:defRPr sz="1000"/>
          </a:pPr>
          <a:r>
            <a:rPr lang="fi-FI" sz="1000" b="0" i="0" u="none" strike="noStrike" baseline="0">
              <a:solidFill>
                <a:srgbClr val="000000"/>
              </a:solidFill>
              <a:latin typeface="Arial"/>
              <a:cs typeface="Arial"/>
            </a:rPr>
            <a:t>Säästö lasketaan vuotoilman lämmityksen energiankulutuksen ja vuotoilmakertoimien erolla. </a:t>
          </a:r>
        </a:p>
        <a:p>
          <a:pPr algn="l" rtl="0">
            <a:defRPr sz="1000"/>
          </a:pPr>
          <a:r>
            <a:rPr lang="fi-FI" sz="1000" b="0" i="0" u="none" strike="noStrike" baseline="0">
              <a:solidFill>
                <a:srgbClr val="000000"/>
              </a:solidFill>
              <a:latin typeface="Arial"/>
              <a:cs typeface="Arial"/>
            </a:rPr>
            <a:t>Laskennassa käytetään ilman tiheyttä </a:t>
          </a:r>
          <a:r>
            <a:rPr lang="fi-FI" sz="1000" b="0" i="0" baseline="0">
              <a:effectLst/>
              <a:latin typeface="+mn-lt"/>
              <a:ea typeface="+mn-ea"/>
              <a:cs typeface="+mn-cs"/>
            </a:rPr>
            <a:t>(1,2 kg/m</a:t>
          </a:r>
          <a:r>
            <a:rPr lang="fi-FI" sz="1000" b="0" i="0" baseline="30000">
              <a:effectLst/>
              <a:latin typeface="+mn-lt"/>
              <a:ea typeface="+mn-ea"/>
              <a:cs typeface="+mn-cs"/>
            </a:rPr>
            <a:t>3</a:t>
          </a:r>
          <a:r>
            <a:rPr lang="fi-FI" sz="1000" b="0" i="0" baseline="0">
              <a:effectLst/>
              <a:latin typeface="+mn-lt"/>
              <a:ea typeface="+mn-ea"/>
              <a:cs typeface="+mn-cs"/>
            </a:rPr>
            <a:t>)  </a:t>
          </a:r>
          <a:r>
            <a:rPr lang="fi-FI" sz="1000" b="0" i="0" u="none" strike="noStrike" baseline="0">
              <a:solidFill>
                <a:srgbClr val="000000"/>
              </a:solidFill>
              <a:latin typeface="Arial"/>
              <a:cs typeface="Arial"/>
            </a:rPr>
            <a:t>ja ominaislämpökapasiteettia </a:t>
          </a:r>
          <a:r>
            <a:rPr lang="fi-FI" sz="1000" b="0" i="0" baseline="0">
              <a:effectLst/>
              <a:latin typeface="+mn-lt"/>
              <a:ea typeface="+mn-ea"/>
              <a:cs typeface="+mn-cs"/>
            </a:rPr>
            <a:t>(1,0 kJ/kg,°C) </a:t>
          </a:r>
        </a:p>
        <a:p>
          <a:pPr algn="l" rtl="0">
            <a:defRPr sz="1000"/>
          </a:pPr>
          <a:r>
            <a:rPr lang="fi-FI" sz="1000" b="0" i="0" u="none" strike="noStrike" baseline="0">
              <a:solidFill>
                <a:srgbClr val="000000"/>
              </a:solidFill>
              <a:latin typeface="Arial"/>
              <a:cs typeface="Arial"/>
            </a:rPr>
            <a:t>sekä muunnetaan ilmavirta yksikköön m</a:t>
          </a:r>
          <a:r>
            <a:rPr lang="fi-FI" sz="1000" b="0" i="0" u="none" strike="noStrike" baseline="30000">
              <a:solidFill>
                <a:srgbClr val="000000"/>
              </a:solidFill>
              <a:latin typeface="Arial"/>
              <a:cs typeface="Arial"/>
            </a:rPr>
            <a:t>3</a:t>
          </a:r>
          <a:r>
            <a:rPr lang="fi-FI" sz="1000" b="0" i="0" u="none" strike="noStrike" baseline="0">
              <a:solidFill>
                <a:srgbClr val="000000"/>
              </a:solidFill>
              <a:latin typeface="Arial"/>
              <a:cs typeface="Arial"/>
            </a:rPr>
            <a:t>/s.  </a:t>
          </a:r>
        </a:p>
      </xdr:txBody>
    </xdr:sp>
    <xdr:clientData/>
  </xdr:oneCellAnchor>
  <xdr:oneCellAnchor>
    <xdr:from>
      <xdr:col>1</xdr:col>
      <xdr:colOff>28575</xdr:colOff>
      <xdr:row>17</xdr:row>
      <xdr:rowOff>66675</xdr:rowOff>
    </xdr:from>
    <xdr:ext cx="5087803" cy="622222"/>
    <xdr:sp macro="" textlink="">
      <xdr:nvSpPr>
        <xdr:cNvPr id="5" name="Text Box 21">
          <a:extLst>
            <a:ext uri="{FF2B5EF4-FFF2-40B4-BE49-F238E27FC236}">
              <a16:creationId xmlns:a16="http://schemas.microsoft.com/office/drawing/2014/main" id="{00000000-0008-0000-0E00-000005000000}"/>
            </a:ext>
          </a:extLst>
        </xdr:cNvPr>
        <xdr:cNvSpPr txBox="1">
          <a:spLocks noChangeArrowheads="1"/>
        </xdr:cNvSpPr>
      </xdr:nvSpPr>
      <xdr:spPr bwMode="auto">
        <a:xfrm>
          <a:off x="1057275" y="92306775"/>
          <a:ext cx="5087803" cy="622222"/>
        </a:xfrm>
        <a:prstGeom prst="rect">
          <a:avLst/>
        </a:prstGeom>
        <a:solidFill>
          <a:srgbClr val="FFFF99"/>
        </a:solidFill>
        <a:ln w="9525">
          <a:noFill/>
          <a:miter lim="800000"/>
          <a:headEnd/>
          <a:tailEnd/>
        </a:ln>
      </xdr:spPr>
      <xdr:txBody>
        <a:bodyPr wrap="none" lIns="27432" tIns="32004" rIns="0" bIns="0" anchor="t" upright="1">
          <a:spAutoFit/>
        </a:bodyPr>
        <a:lstStyle/>
        <a:p>
          <a:pPr algn="l" rtl="0">
            <a:defRPr sz="1000"/>
          </a:pPr>
          <a:r>
            <a:rPr lang="fi-FI" sz="1000" b="1" i="0" u="none" strike="noStrike" baseline="0">
              <a:solidFill>
                <a:srgbClr val="000000"/>
              </a:solidFill>
              <a:latin typeface="Arial"/>
              <a:cs typeface="Arial"/>
            </a:rPr>
            <a:t>Säästön laskentakaava:</a:t>
          </a:r>
          <a:endParaRPr lang="fi-FI" sz="1000" b="0" i="0" u="none" strike="noStrike" baseline="0">
            <a:solidFill>
              <a:srgbClr val="000000"/>
            </a:solidFill>
            <a:latin typeface="Arial"/>
            <a:cs typeface="Arial"/>
          </a:endParaRPr>
        </a:p>
        <a:p>
          <a:pPr algn="l" rtl="0">
            <a:defRPr sz="1000"/>
          </a:pPr>
          <a:r>
            <a:rPr lang="fi-FI" sz="1000" b="0" i="0" u="none" strike="noStrike" baseline="0">
              <a:solidFill>
                <a:srgbClr val="000000"/>
              </a:solidFill>
              <a:latin typeface="Arial"/>
              <a:cs typeface="Arial"/>
            </a:rPr>
            <a:t>Säästö </a:t>
          </a:r>
          <a:r>
            <a:rPr lang="fi-FI" sz="1000" b="0" i="1" u="none" strike="noStrike" baseline="0">
              <a:solidFill>
                <a:srgbClr val="000000"/>
              </a:solidFill>
              <a:latin typeface="Arial"/>
              <a:cs typeface="Arial"/>
            </a:rPr>
            <a:t>(MWh/a)</a:t>
          </a:r>
          <a:r>
            <a:rPr lang="fi-FI" sz="1000" b="0" i="0" u="none" strike="noStrike" baseline="0">
              <a:solidFill>
                <a:srgbClr val="000000"/>
              </a:solidFill>
              <a:latin typeface="Arial"/>
              <a:cs typeface="Arial"/>
            </a:rPr>
            <a:t> =</a:t>
          </a:r>
        </a:p>
        <a:p>
          <a:pPr algn="l" rtl="0">
            <a:defRPr sz="1000"/>
          </a:pPr>
          <a:r>
            <a:rPr lang="fi-FI" sz="1000" b="0" i="0" u="none" strike="noStrike" baseline="0">
              <a:solidFill>
                <a:srgbClr val="000000"/>
              </a:solidFill>
              <a:latin typeface="Arial"/>
              <a:cs typeface="Arial"/>
            </a:rPr>
            <a:t>rakennustilavuus x ilmavuotokertoimen muutos x lämpötilaero x lämmityskauden pituus * </a:t>
          </a:r>
        </a:p>
        <a:p>
          <a:pPr algn="l" rtl="0">
            <a:defRPr sz="1000"/>
          </a:pPr>
          <a:r>
            <a:rPr lang="fi-FI" sz="1000" b="0" i="0" u="none" strike="noStrike" baseline="0">
              <a:solidFill>
                <a:srgbClr val="000000"/>
              </a:solidFill>
              <a:latin typeface="Arial"/>
              <a:cs typeface="Arial"/>
            </a:rPr>
            <a:t>ilman tiheys x ominaislämpökapasiteetti / 1000</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14</xdr:row>
      <xdr:rowOff>57150</xdr:rowOff>
    </xdr:from>
    <xdr:to>
      <xdr:col>6</xdr:col>
      <xdr:colOff>366183</xdr:colOff>
      <xdr:row>17</xdr:row>
      <xdr:rowOff>95250</xdr:rowOff>
    </xdr:to>
    <xdr:sp macro="" textlink="">
      <xdr:nvSpPr>
        <xdr:cNvPr id="8" name="Text Box 1">
          <a:extLst>
            <a:ext uri="{FF2B5EF4-FFF2-40B4-BE49-F238E27FC236}">
              <a16:creationId xmlns:a16="http://schemas.microsoft.com/office/drawing/2014/main" id="{00000000-0008-0000-0100-000008000000}"/>
            </a:ext>
          </a:extLst>
        </xdr:cNvPr>
        <xdr:cNvSpPr txBox="1">
          <a:spLocks noChangeArrowheads="1"/>
        </xdr:cNvSpPr>
      </xdr:nvSpPr>
      <xdr:spPr bwMode="auto">
        <a:xfrm>
          <a:off x="628650" y="2324100"/>
          <a:ext cx="4528608" cy="523875"/>
        </a:xfrm>
        <a:prstGeom prst="rect">
          <a:avLst/>
        </a:prstGeom>
        <a:solidFill>
          <a:srgbClr val="FFFF99"/>
        </a:solidFill>
        <a:ln w="9525">
          <a:noFill/>
          <a:miter lim="800000"/>
          <a:headEnd/>
          <a:tailEnd/>
        </a:ln>
      </xdr:spPr>
      <xdr:txBody>
        <a:bodyPr vertOverflow="clip" wrap="square" lIns="36576" tIns="32004" rIns="0" bIns="0" anchor="t" upright="1"/>
        <a:lstStyle/>
        <a:p>
          <a:pPr algn="l" rtl="0">
            <a:defRPr sz="1000"/>
          </a:pPr>
          <a:r>
            <a:rPr lang="fi-FI" sz="1000" b="1" i="0" u="none" strike="noStrike" baseline="0">
              <a:solidFill>
                <a:srgbClr val="000000"/>
              </a:solidFill>
              <a:latin typeface="Arial"/>
              <a:cs typeface="Arial"/>
            </a:rPr>
            <a:t>Säästön laskentakaava</a:t>
          </a:r>
          <a:endParaRPr lang="fi-FI" sz="1000" b="0" i="0" u="none" strike="noStrike" baseline="0">
            <a:solidFill>
              <a:srgbClr val="000000"/>
            </a:solidFill>
            <a:latin typeface="Arial"/>
            <a:cs typeface="Arial"/>
          </a:endParaRPr>
        </a:p>
        <a:p>
          <a:pPr algn="l" rtl="0">
            <a:defRPr sz="1000"/>
          </a:pPr>
          <a:r>
            <a:rPr lang="fi-FI" sz="1000" b="0" i="0" u="none" strike="noStrike" baseline="0">
              <a:solidFill>
                <a:srgbClr val="000000"/>
              </a:solidFill>
              <a:latin typeface="Arial"/>
              <a:cs typeface="Arial"/>
            </a:rPr>
            <a:t>Säästö </a:t>
          </a:r>
          <a:r>
            <a:rPr lang="fi-FI" sz="1000" b="0" i="1" u="none" strike="noStrike" baseline="0">
              <a:solidFill>
                <a:srgbClr val="000000"/>
              </a:solidFill>
              <a:latin typeface="Arial"/>
              <a:cs typeface="Arial"/>
            </a:rPr>
            <a:t>(MWh/a)</a:t>
          </a:r>
          <a:r>
            <a:rPr lang="fi-FI" sz="1000" b="0" i="0" u="none" strike="noStrike" baseline="0">
              <a:solidFill>
                <a:srgbClr val="000000"/>
              </a:solidFill>
              <a:latin typeface="Arial"/>
              <a:cs typeface="Arial"/>
            </a:rPr>
            <a:t> =</a:t>
          </a:r>
        </a:p>
        <a:p>
          <a:pPr algn="l" rtl="0">
            <a:defRPr sz="1000"/>
          </a:pPr>
          <a:r>
            <a:rPr lang="fi-FI" sz="1000" b="0" i="0" u="none" strike="noStrike" baseline="0">
              <a:solidFill>
                <a:srgbClr val="000000"/>
              </a:solidFill>
              <a:latin typeface="Arial"/>
              <a:cs typeface="Arial"/>
            </a:rPr>
            <a:t>bruttokulutus ennen - (nettokulutus / (uusi hyötysuhde/100)) </a:t>
          </a:r>
        </a:p>
      </xdr:txBody>
    </xdr:sp>
    <xdr:clientData/>
  </xdr:twoCellAnchor>
  <xdr:oneCellAnchor>
    <xdr:from>
      <xdr:col>1</xdr:col>
      <xdr:colOff>28575</xdr:colOff>
      <xdr:row>4</xdr:row>
      <xdr:rowOff>114300</xdr:rowOff>
    </xdr:from>
    <xdr:ext cx="4867743" cy="1507079"/>
    <xdr:sp macro="" textlink="">
      <xdr:nvSpPr>
        <xdr:cNvPr id="9" name="Text Box 9">
          <a:extLst>
            <a:ext uri="{FF2B5EF4-FFF2-40B4-BE49-F238E27FC236}">
              <a16:creationId xmlns:a16="http://schemas.microsoft.com/office/drawing/2014/main" id="{00000000-0008-0000-0100-000009000000}"/>
            </a:ext>
          </a:extLst>
        </xdr:cNvPr>
        <xdr:cNvSpPr txBox="1">
          <a:spLocks noChangeArrowheads="1"/>
        </xdr:cNvSpPr>
      </xdr:nvSpPr>
      <xdr:spPr bwMode="auto">
        <a:xfrm>
          <a:off x="1057275" y="9124950"/>
          <a:ext cx="4867743" cy="1507079"/>
        </a:xfrm>
        <a:prstGeom prst="rect">
          <a:avLst/>
        </a:prstGeom>
        <a:solidFill>
          <a:srgbClr val="FFFFFF"/>
        </a:solidFill>
        <a:ln w="9525">
          <a:noFill/>
          <a:miter lim="800000"/>
          <a:headEnd/>
          <a:tailEnd/>
        </a:ln>
      </xdr:spPr>
      <xdr:txBody>
        <a:bodyPr wrap="none" lIns="27432" tIns="32004" rIns="0" bIns="0" anchor="t" upright="1">
          <a:spAutoFit/>
        </a:bodyPr>
        <a:lstStyle/>
        <a:p>
          <a:pPr algn="l" rtl="0">
            <a:defRPr sz="1000"/>
          </a:pPr>
          <a:r>
            <a:rPr lang="fi-FI" sz="1000" b="1" i="0" u="none" strike="noStrike" baseline="0">
              <a:solidFill>
                <a:srgbClr val="000000"/>
              </a:solidFill>
              <a:latin typeface="Arial"/>
              <a:cs typeface="Arial"/>
            </a:rPr>
            <a:t>Toimenpiteen kuvaus</a:t>
          </a:r>
          <a:endParaRPr lang="fi-FI" sz="1000" b="0" i="0" u="none" strike="noStrike" baseline="0">
            <a:solidFill>
              <a:srgbClr val="000000"/>
            </a:solidFill>
            <a:latin typeface="Arial"/>
            <a:cs typeface="Arial"/>
          </a:endParaRPr>
        </a:p>
        <a:p>
          <a:pPr algn="l" rtl="0">
            <a:defRPr sz="1000"/>
          </a:pPr>
          <a:r>
            <a:rPr lang="fi-FI" sz="1000" b="0" i="0" u="none" strike="noStrike" baseline="0">
              <a:solidFill>
                <a:srgbClr val="000000"/>
              </a:solidFill>
              <a:latin typeface="Arial"/>
              <a:cs typeface="Arial"/>
            </a:rPr>
            <a:t>Polttimen säädöllä ja kattiloiden lämpötila-asetusten muuttamisella pienennetään </a:t>
          </a:r>
        </a:p>
        <a:p>
          <a:pPr algn="l" rtl="0">
            <a:defRPr sz="1000"/>
          </a:pPr>
          <a:r>
            <a:rPr lang="fi-FI" sz="1000" b="0" i="0" u="none" strike="noStrike" baseline="0">
              <a:solidFill>
                <a:srgbClr val="000000"/>
              </a:solidFill>
              <a:latin typeface="Arial"/>
              <a:cs typeface="Arial"/>
            </a:rPr>
            <a:t>savukaasu- ja eristyshäviöitä ja vuosihyötysuhde paranee. Hyötysuhde ennen </a:t>
          </a:r>
        </a:p>
        <a:p>
          <a:pPr algn="l" rtl="0">
            <a:defRPr sz="1000"/>
          </a:pPr>
          <a:r>
            <a:rPr lang="fi-FI" sz="1000" b="0" i="0" u="none" strike="noStrike" baseline="0">
              <a:solidFill>
                <a:srgbClr val="000000"/>
              </a:solidFill>
              <a:latin typeface="Arial"/>
              <a:cs typeface="Arial"/>
            </a:rPr>
            <a:t>toimenpiteitä on määritetty laskennallisesti, hyötysuhteen parannus arvioidaan.</a:t>
          </a:r>
        </a:p>
        <a:p>
          <a:pPr algn="l" rtl="0">
            <a:defRPr sz="1000"/>
          </a:pPr>
          <a:r>
            <a:rPr lang="fi-FI" sz="1000" b="1" i="0" u="none" strike="noStrike" baseline="0">
              <a:solidFill>
                <a:srgbClr val="000000"/>
              </a:solidFill>
              <a:latin typeface="Arial"/>
              <a:cs typeface="Arial"/>
            </a:rPr>
            <a:t>Laskentaperiaatteen kuvaus</a:t>
          </a:r>
          <a:endParaRPr lang="fi-FI" sz="1000" b="0" i="0" u="none" strike="noStrike" baseline="0">
            <a:solidFill>
              <a:srgbClr val="000000"/>
            </a:solidFill>
            <a:latin typeface="Arial"/>
            <a:cs typeface="Arial"/>
          </a:endParaRPr>
        </a:p>
        <a:p>
          <a:pPr algn="l" rtl="0">
            <a:defRPr sz="1000"/>
          </a:pPr>
          <a:r>
            <a:rPr lang="fi-FI" sz="1000" b="0" i="0" u="none" strike="noStrike" baseline="0">
              <a:solidFill>
                <a:srgbClr val="000000"/>
              </a:solidFill>
              <a:latin typeface="Arial"/>
              <a:cs typeface="Arial"/>
            </a:rPr>
            <a:t>Mittatu bruttokulutus (polttoaineen kulutus) ennen toimenpidettä tiedetään.</a:t>
          </a:r>
        </a:p>
        <a:p>
          <a:pPr algn="l" rtl="0">
            <a:defRPr sz="1000"/>
          </a:pPr>
          <a:r>
            <a:rPr lang="fi-FI" sz="1000" b="0" i="0" u="none" strike="noStrike" baseline="0">
              <a:solidFill>
                <a:srgbClr val="000000"/>
              </a:solidFill>
              <a:latin typeface="Arial"/>
              <a:cs typeface="Arial"/>
            </a:rPr>
            <a:t>Kohteen varsinainen netto- eli  loppukulutus ei muutu, se lasketaan bruttokulutuksesta</a:t>
          </a:r>
        </a:p>
        <a:p>
          <a:pPr algn="l" rtl="0">
            <a:defRPr sz="1000"/>
          </a:pPr>
          <a:r>
            <a:rPr lang="fi-FI" sz="1000" b="0" i="0" u="none" strike="noStrike" baseline="0">
              <a:solidFill>
                <a:srgbClr val="000000"/>
              </a:solidFill>
              <a:latin typeface="Arial"/>
              <a:cs typeface="Arial"/>
            </a:rPr>
            <a:t>aiemman hyötysuhteen avulla.</a:t>
          </a:r>
        </a:p>
        <a:p>
          <a:pPr algn="l" rtl="0">
            <a:defRPr sz="1000"/>
          </a:pPr>
          <a:r>
            <a:rPr lang="fi-FI" sz="1000" b="0" i="0" u="none" strike="noStrike" baseline="0">
              <a:solidFill>
                <a:srgbClr val="000000"/>
              </a:solidFill>
              <a:latin typeface="Arial"/>
              <a:cs typeface="Arial"/>
            </a:rPr>
            <a:t>Paremman hyötysuhteen avulla lasketaan nettokulutuksesta uusi bruttokulutus.</a:t>
          </a:r>
        </a:p>
        <a:p>
          <a:pPr algn="l" rtl="0">
            <a:defRPr sz="1000"/>
          </a:pPr>
          <a:r>
            <a:rPr lang="fi-FI" sz="1000" b="0" i="0" u="none" strike="noStrike" baseline="0">
              <a:solidFill>
                <a:srgbClr val="000000"/>
              </a:solidFill>
              <a:latin typeface="Arial"/>
              <a:cs typeface="Arial"/>
            </a:rPr>
            <a:t>Säästö on bruttokulutuksien erotus ennen ja jälkeen toimenpidettä..</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1</xdr:col>
      <xdr:colOff>28575</xdr:colOff>
      <xdr:row>4</xdr:row>
      <xdr:rowOff>114300</xdr:rowOff>
    </xdr:from>
    <xdr:ext cx="5287601" cy="1212127"/>
    <xdr:sp macro="" textlink="">
      <xdr:nvSpPr>
        <xdr:cNvPr id="8" name="Text Box 16">
          <a:extLst>
            <a:ext uri="{FF2B5EF4-FFF2-40B4-BE49-F238E27FC236}">
              <a16:creationId xmlns:a16="http://schemas.microsoft.com/office/drawing/2014/main" id="{00000000-0008-0000-0F00-000008000000}"/>
            </a:ext>
          </a:extLst>
        </xdr:cNvPr>
        <xdr:cNvSpPr txBox="1">
          <a:spLocks noChangeArrowheads="1"/>
        </xdr:cNvSpPr>
      </xdr:nvSpPr>
      <xdr:spPr bwMode="auto">
        <a:xfrm>
          <a:off x="1057275" y="96135825"/>
          <a:ext cx="5287601" cy="1212127"/>
        </a:xfrm>
        <a:prstGeom prst="rect">
          <a:avLst/>
        </a:prstGeom>
        <a:solidFill>
          <a:srgbClr val="FFFFFF"/>
        </a:solidFill>
        <a:ln w="9525">
          <a:noFill/>
          <a:miter lim="800000"/>
          <a:headEnd/>
          <a:tailEnd/>
        </a:ln>
      </xdr:spPr>
      <xdr:txBody>
        <a:bodyPr wrap="none" lIns="27432" tIns="32004" rIns="0" bIns="0" anchor="t" upright="1">
          <a:spAutoFit/>
        </a:bodyPr>
        <a:lstStyle/>
        <a:p>
          <a:pPr algn="l" rtl="0">
            <a:defRPr sz="1000"/>
          </a:pPr>
          <a:r>
            <a:rPr lang="fi-FI" sz="1000" b="1" i="0" u="none" strike="noStrike" baseline="0">
              <a:solidFill>
                <a:srgbClr val="000000"/>
              </a:solidFill>
              <a:latin typeface="Arial"/>
              <a:cs typeface="Arial"/>
            </a:rPr>
            <a:t>Toimenpiteen kuvaus</a:t>
          </a:r>
          <a:endParaRPr lang="fi-FI" sz="1000" b="0" i="0" u="none" strike="noStrike" baseline="0">
            <a:solidFill>
              <a:srgbClr val="000000"/>
            </a:solidFill>
            <a:latin typeface="Arial"/>
            <a:cs typeface="Arial"/>
          </a:endParaRPr>
        </a:p>
        <a:p>
          <a:pPr algn="l" rtl="0">
            <a:defRPr sz="1000"/>
          </a:pPr>
          <a:r>
            <a:rPr lang="fi-FI" sz="1000" b="0" i="0" u="none" strike="noStrike" baseline="0">
              <a:solidFill>
                <a:srgbClr val="000000"/>
              </a:solidFill>
              <a:latin typeface="Arial"/>
              <a:cs typeface="Arial"/>
            </a:rPr>
            <a:t>Räystäskouru- ja rännisulatukseen käytettävien sähkölämmitysten asetusarvoja muutetaan</a:t>
          </a:r>
        </a:p>
        <a:p>
          <a:pPr algn="l" rtl="0">
            <a:defRPr sz="1000"/>
          </a:pPr>
          <a:r>
            <a:rPr lang="fi-FI" sz="1000" b="0" i="0" u="none" strike="noStrike" baseline="0">
              <a:solidFill>
                <a:srgbClr val="000000"/>
              </a:solidFill>
              <a:latin typeface="Arial"/>
              <a:cs typeface="Arial"/>
            </a:rPr>
            <a:t>siten, että sulatukset ovat käytössä aiempaa pienemmällä ulkolämpötila-alueella. </a:t>
          </a:r>
        </a:p>
        <a:p>
          <a:pPr algn="l" rtl="0">
            <a:defRPr sz="1000"/>
          </a:pPr>
          <a:r>
            <a:rPr lang="fi-FI" sz="1000" b="1" i="0" u="none" strike="noStrike" baseline="0">
              <a:solidFill>
                <a:srgbClr val="000000"/>
              </a:solidFill>
              <a:latin typeface="Arial"/>
              <a:cs typeface="Arial"/>
            </a:rPr>
            <a:t>Laskentaperiaatteen kuvaus</a:t>
          </a:r>
          <a:endParaRPr lang="fi-FI" sz="1000" b="0" i="0" u="none" strike="noStrike" baseline="0">
            <a:solidFill>
              <a:srgbClr val="000000"/>
            </a:solidFill>
            <a:latin typeface="Arial"/>
            <a:cs typeface="Arial"/>
          </a:endParaRPr>
        </a:p>
        <a:p>
          <a:pPr algn="l" rtl="0">
            <a:defRPr sz="1000"/>
          </a:pPr>
          <a:r>
            <a:rPr lang="fi-FI" sz="1000" b="0" i="0" u="none" strike="noStrike" baseline="0">
              <a:solidFill>
                <a:srgbClr val="000000"/>
              </a:solidFill>
              <a:latin typeface="Arial"/>
              <a:cs typeface="Arial"/>
            </a:rPr>
            <a:t>Säästö lasketaan karkealla tasolla ulkolämpötilan pysyvyyskäyrää (vuotuinen ulkolämpötilan </a:t>
          </a:r>
        </a:p>
        <a:p>
          <a:pPr algn="l" rtl="0">
            <a:defRPr sz="1000"/>
          </a:pPr>
          <a:r>
            <a:rPr lang="fi-FI" sz="1000" b="0" i="0" u="none" strike="noStrike" baseline="0">
              <a:solidFill>
                <a:srgbClr val="000000"/>
              </a:solidFill>
              <a:latin typeface="Arial"/>
              <a:cs typeface="Arial"/>
            </a:rPr>
            <a:t>pysyvyys tunteina) hyödyntäen, jolloin nähdään miten lämmityksen käyttöaika muuttuu.</a:t>
          </a:r>
        </a:p>
        <a:p>
          <a:pPr algn="l" rtl="0">
            <a:defRPr sz="1000"/>
          </a:pPr>
          <a:r>
            <a:rPr lang="fi-FI" sz="1000" b="0" i="0" u="none" strike="noStrike" baseline="0">
              <a:solidFill>
                <a:srgbClr val="000000"/>
              </a:solidFill>
              <a:latin typeface="Arial"/>
              <a:cs typeface="Arial"/>
            </a:rPr>
            <a:t>Säästö lasketaan määrittämällä käyttöajan muutos.</a:t>
          </a:r>
        </a:p>
        <a:p>
          <a:pPr algn="l" rtl="0">
            <a:defRPr sz="1000"/>
          </a:pPr>
          <a:r>
            <a:rPr lang="fi-FI" sz="1000" b="0" i="0" u="none" strike="noStrike" baseline="0">
              <a:solidFill>
                <a:srgbClr val="000000"/>
              </a:solidFill>
              <a:latin typeface="Arial"/>
              <a:cs typeface="Arial"/>
            </a:rPr>
            <a:t>Lämmitystehon oletetaan pysyvän ennallaan.</a:t>
          </a:r>
        </a:p>
      </xdr:txBody>
    </xdr:sp>
    <xdr:clientData/>
  </xdr:oneCellAnchor>
  <xdr:twoCellAnchor editAs="oneCell">
    <xdr:from>
      <xdr:col>1</xdr:col>
      <xdr:colOff>19050</xdr:colOff>
      <xdr:row>13</xdr:row>
      <xdr:rowOff>19050</xdr:rowOff>
    </xdr:from>
    <xdr:to>
      <xdr:col>7</xdr:col>
      <xdr:colOff>125941</xdr:colOff>
      <xdr:row>16</xdr:row>
      <xdr:rowOff>57150</xdr:rowOff>
    </xdr:to>
    <xdr:sp macro="" textlink="">
      <xdr:nvSpPr>
        <xdr:cNvPr id="9" name="Text Box 17">
          <a:extLst>
            <a:ext uri="{FF2B5EF4-FFF2-40B4-BE49-F238E27FC236}">
              <a16:creationId xmlns:a16="http://schemas.microsoft.com/office/drawing/2014/main" id="{00000000-0008-0000-0F00-000009000000}"/>
            </a:ext>
          </a:extLst>
        </xdr:cNvPr>
        <xdr:cNvSpPr txBox="1">
          <a:spLocks noChangeArrowheads="1"/>
        </xdr:cNvSpPr>
      </xdr:nvSpPr>
      <xdr:spPr bwMode="auto">
        <a:xfrm>
          <a:off x="1047750" y="97497900"/>
          <a:ext cx="5136091" cy="523875"/>
        </a:xfrm>
        <a:prstGeom prst="rect">
          <a:avLst/>
        </a:prstGeom>
        <a:solidFill>
          <a:srgbClr val="FFFF99"/>
        </a:solidFill>
        <a:ln w="9525">
          <a:noFill/>
          <a:miter lim="800000"/>
          <a:headEnd/>
          <a:tailEnd/>
        </a:ln>
      </xdr:spPr>
      <xdr:txBody>
        <a:bodyPr vertOverflow="clip" wrap="square" lIns="36576" tIns="32004" rIns="0" bIns="0" anchor="t" upright="1"/>
        <a:lstStyle/>
        <a:p>
          <a:pPr algn="l" rtl="0">
            <a:defRPr sz="1000"/>
          </a:pPr>
          <a:r>
            <a:rPr lang="fi-FI" sz="1000" b="1" i="0" u="none" strike="noStrike" baseline="0">
              <a:solidFill>
                <a:srgbClr val="000000"/>
              </a:solidFill>
              <a:latin typeface="Arial"/>
              <a:cs typeface="Arial"/>
            </a:rPr>
            <a:t>Säästön laskentakaava:</a:t>
          </a:r>
          <a:endParaRPr lang="fi-FI" sz="1000" b="0" i="0" u="none" strike="noStrike" baseline="0">
            <a:solidFill>
              <a:srgbClr val="000000"/>
            </a:solidFill>
            <a:latin typeface="Arial"/>
            <a:cs typeface="Arial"/>
          </a:endParaRPr>
        </a:p>
        <a:p>
          <a:pPr algn="l" rtl="0">
            <a:defRPr sz="1000"/>
          </a:pPr>
          <a:r>
            <a:rPr lang="fi-FI" sz="1000" b="0" i="0" u="none" strike="noStrike" baseline="0">
              <a:solidFill>
                <a:srgbClr val="000000"/>
              </a:solidFill>
              <a:latin typeface="Arial"/>
              <a:cs typeface="Arial"/>
            </a:rPr>
            <a:t>Säästö </a:t>
          </a:r>
          <a:r>
            <a:rPr lang="fi-FI" sz="1000" b="0" i="1" u="none" strike="noStrike" baseline="0">
              <a:solidFill>
                <a:srgbClr val="000000"/>
              </a:solidFill>
              <a:latin typeface="Arial"/>
              <a:cs typeface="Arial"/>
            </a:rPr>
            <a:t>(MWh/a)</a:t>
          </a:r>
          <a:r>
            <a:rPr lang="fi-FI" sz="1000" b="0" i="0" u="none" strike="noStrike" baseline="0">
              <a:solidFill>
                <a:srgbClr val="000000"/>
              </a:solidFill>
              <a:latin typeface="Arial"/>
              <a:cs typeface="Arial"/>
            </a:rPr>
            <a:t> =</a:t>
          </a:r>
        </a:p>
        <a:p>
          <a:pPr algn="l" rtl="0">
            <a:defRPr sz="1000"/>
          </a:pPr>
          <a:r>
            <a:rPr lang="fi-FI" sz="1000" b="0" i="0" u="none" strike="noStrike" baseline="0">
              <a:solidFill>
                <a:srgbClr val="000000"/>
              </a:solidFill>
              <a:latin typeface="Arial"/>
              <a:cs typeface="Arial"/>
            </a:rPr>
            <a:t>sulatuslämmitysteho kW x (käyttötunnit ennen - käyttötunnit jälkeen) / 1000 </a:t>
          </a:r>
        </a:p>
      </xdr:txBody>
    </xdr:sp>
    <xdr:clientData/>
  </xdr:twoCellAnchor>
</xdr:wsDr>
</file>

<file path=xl/drawings/drawing21.xml><?xml version="1.0" encoding="utf-8"?>
<xdr:wsDr xmlns:xdr="http://schemas.openxmlformats.org/drawingml/2006/spreadsheetDrawing" xmlns:a="http://schemas.openxmlformats.org/drawingml/2006/main">
  <xdr:oneCellAnchor>
    <xdr:from>
      <xdr:col>1</xdr:col>
      <xdr:colOff>28575</xdr:colOff>
      <xdr:row>14</xdr:row>
      <xdr:rowOff>28575</xdr:rowOff>
    </xdr:from>
    <xdr:ext cx="4158446" cy="327269"/>
    <xdr:sp macro="" textlink="">
      <xdr:nvSpPr>
        <xdr:cNvPr id="4" name="Text Box 26">
          <a:extLst>
            <a:ext uri="{FF2B5EF4-FFF2-40B4-BE49-F238E27FC236}">
              <a16:creationId xmlns:a16="http://schemas.microsoft.com/office/drawing/2014/main" id="{00000000-0008-0000-1000-000004000000}"/>
            </a:ext>
          </a:extLst>
        </xdr:cNvPr>
        <xdr:cNvSpPr txBox="1">
          <a:spLocks noChangeArrowheads="1"/>
        </xdr:cNvSpPr>
      </xdr:nvSpPr>
      <xdr:spPr bwMode="auto">
        <a:xfrm>
          <a:off x="1057275" y="102689025"/>
          <a:ext cx="4158446" cy="327269"/>
        </a:xfrm>
        <a:prstGeom prst="rect">
          <a:avLst/>
        </a:prstGeom>
        <a:solidFill>
          <a:srgbClr val="FFFF99"/>
        </a:solidFill>
        <a:ln w="9525">
          <a:noFill/>
          <a:miter lim="800000"/>
          <a:headEnd/>
          <a:tailEnd/>
        </a:ln>
      </xdr:spPr>
      <xdr:txBody>
        <a:bodyPr wrap="none" lIns="27432" tIns="32004" rIns="0" bIns="0" anchor="t" upright="1">
          <a:spAutoFit/>
        </a:bodyPr>
        <a:lstStyle/>
        <a:p>
          <a:pPr algn="l" rtl="0">
            <a:defRPr sz="1000"/>
          </a:pPr>
          <a:r>
            <a:rPr lang="fi-FI" sz="1000" b="1" i="0" u="none" strike="noStrike" baseline="0">
              <a:solidFill>
                <a:srgbClr val="000000"/>
              </a:solidFill>
              <a:latin typeface="Arial"/>
              <a:cs typeface="Arial"/>
            </a:rPr>
            <a:t>Kaava :</a:t>
          </a:r>
          <a:endParaRPr lang="fi-FI" sz="1000" b="0" i="0" u="none" strike="noStrike" baseline="0">
            <a:solidFill>
              <a:srgbClr val="000000"/>
            </a:solidFill>
            <a:latin typeface="Arial"/>
            <a:cs typeface="Arial"/>
          </a:endParaRPr>
        </a:p>
        <a:p>
          <a:pPr algn="l" rtl="0">
            <a:defRPr sz="1000"/>
          </a:pPr>
          <a:r>
            <a:rPr lang="fi-FI" sz="1000" b="0" i="0" u="none" strike="noStrike" baseline="0">
              <a:solidFill>
                <a:srgbClr val="000000"/>
              </a:solidFill>
              <a:latin typeface="Arial"/>
              <a:cs typeface="Arial"/>
            </a:rPr>
            <a:t>Säästö </a:t>
          </a:r>
          <a:r>
            <a:rPr lang="fi-FI" sz="1000" b="0" i="1" u="none" strike="noStrike" baseline="0">
              <a:solidFill>
                <a:srgbClr val="000000"/>
              </a:solidFill>
              <a:latin typeface="Arial"/>
              <a:cs typeface="Arial"/>
            </a:rPr>
            <a:t>(MWh/a)</a:t>
          </a:r>
          <a:r>
            <a:rPr lang="fi-FI" sz="1000" b="0" i="0" u="none" strike="noStrike" baseline="0">
              <a:solidFill>
                <a:srgbClr val="000000"/>
              </a:solidFill>
              <a:latin typeface="Arial"/>
              <a:cs typeface="Arial"/>
            </a:rPr>
            <a:t> = teho x säästöprosentti x vuotuinen käyttöaika / 1000   </a:t>
          </a:r>
        </a:p>
      </xdr:txBody>
    </xdr:sp>
    <xdr:clientData/>
  </xdr:oneCellAnchor>
  <xdr:twoCellAnchor editAs="oneCell">
    <xdr:from>
      <xdr:col>1</xdr:col>
      <xdr:colOff>28575</xdr:colOff>
      <xdr:row>4</xdr:row>
      <xdr:rowOff>123825</xdr:rowOff>
    </xdr:from>
    <xdr:to>
      <xdr:col>7</xdr:col>
      <xdr:colOff>240241</xdr:colOff>
      <xdr:row>13</xdr:row>
      <xdr:rowOff>152400</xdr:rowOff>
    </xdr:to>
    <xdr:sp macro="" textlink="">
      <xdr:nvSpPr>
        <xdr:cNvPr id="5" name="Text Box 27">
          <a:extLst>
            <a:ext uri="{FF2B5EF4-FFF2-40B4-BE49-F238E27FC236}">
              <a16:creationId xmlns:a16="http://schemas.microsoft.com/office/drawing/2014/main" id="{00000000-0008-0000-1000-000005000000}"/>
            </a:ext>
          </a:extLst>
        </xdr:cNvPr>
        <xdr:cNvSpPr txBox="1">
          <a:spLocks noChangeArrowheads="1"/>
        </xdr:cNvSpPr>
      </xdr:nvSpPr>
      <xdr:spPr bwMode="auto">
        <a:xfrm>
          <a:off x="1057275" y="101165025"/>
          <a:ext cx="5240866" cy="1485900"/>
        </a:xfrm>
        <a:prstGeom prst="rect">
          <a:avLst/>
        </a:prstGeom>
        <a:solidFill>
          <a:srgbClr val="FFFFFF"/>
        </a:solidFill>
        <a:ln w="9525">
          <a:noFill/>
          <a:miter lim="800000"/>
          <a:headEnd/>
          <a:tailEnd/>
        </a:ln>
      </xdr:spPr>
      <xdr:txBody>
        <a:bodyPr vertOverflow="clip" wrap="square" lIns="36576" tIns="32004" rIns="0" bIns="0" anchor="t" upright="1"/>
        <a:lstStyle/>
        <a:p>
          <a:pPr algn="l" rtl="0">
            <a:lnSpc>
              <a:spcPts val="1000"/>
            </a:lnSpc>
            <a:defRPr sz="1000"/>
          </a:pPr>
          <a:r>
            <a:rPr lang="fi-FI" sz="1000" b="1" i="0" u="none" strike="noStrike" baseline="0">
              <a:solidFill>
                <a:srgbClr val="000000"/>
              </a:solidFill>
              <a:latin typeface="Arial"/>
              <a:cs typeface="Arial"/>
            </a:rPr>
            <a:t>Toimenpiteen kuvaus</a:t>
          </a:r>
          <a:endParaRPr lang="fi-FI" sz="1000" b="0" i="0" u="none" strike="noStrike" baseline="0">
            <a:solidFill>
              <a:srgbClr val="000000"/>
            </a:solidFill>
            <a:latin typeface="Arial"/>
            <a:cs typeface="Arial"/>
          </a:endParaRPr>
        </a:p>
        <a:p>
          <a:pPr algn="l" rtl="0">
            <a:lnSpc>
              <a:spcPts val="1000"/>
            </a:lnSpc>
            <a:defRPr sz="1000"/>
          </a:pPr>
          <a:r>
            <a:rPr lang="fi-FI" sz="1000" b="0" i="0" u="none" strike="noStrike" baseline="0">
              <a:solidFill>
                <a:srgbClr val="000000"/>
              </a:solidFill>
              <a:latin typeface="Arial"/>
              <a:cs typeface="Arial"/>
            </a:rPr>
            <a:t>Prosessia palvelevan jatkuvasti käyvän hydrauliohjatun pumpun ohjaus muutetaan taajusmuuttajakäyttöiseksi.</a:t>
          </a:r>
        </a:p>
        <a:p>
          <a:pPr algn="l" rtl="0">
            <a:lnSpc>
              <a:spcPts val="1000"/>
            </a:lnSpc>
            <a:defRPr sz="1000"/>
          </a:pPr>
          <a:r>
            <a:rPr lang="fi-FI" sz="1000" b="1" i="0" u="none" strike="noStrike" baseline="0">
              <a:solidFill>
                <a:srgbClr val="000000"/>
              </a:solidFill>
              <a:latin typeface="Arial"/>
              <a:cs typeface="Arial"/>
            </a:rPr>
            <a:t>Laskentaperiaatteen kuvaus</a:t>
          </a:r>
          <a:endParaRPr lang="fi-FI" sz="1000" b="0" i="0" u="none" strike="noStrike" baseline="0">
            <a:solidFill>
              <a:srgbClr val="000000"/>
            </a:solidFill>
            <a:latin typeface="Arial"/>
            <a:cs typeface="Arial"/>
          </a:endParaRPr>
        </a:p>
        <a:p>
          <a:pPr algn="l" rtl="0">
            <a:lnSpc>
              <a:spcPts val="1000"/>
            </a:lnSpc>
            <a:defRPr sz="1000"/>
          </a:pPr>
          <a:r>
            <a:rPr lang="fi-FI" sz="1000" b="0" i="0" u="none" strike="noStrike" baseline="0">
              <a:solidFill>
                <a:srgbClr val="000000"/>
              </a:solidFill>
              <a:latin typeface="Arial"/>
              <a:cs typeface="Arial"/>
            </a:rPr>
            <a:t>Säästö riippuu käytössä olevasta ohjaustavasta ja ohjattavasta laitteesta.</a:t>
          </a:r>
        </a:p>
        <a:p>
          <a:pPr algn="l" rtl="0">
            <a:lnSpc>
              <a:spcPts val="1000"/>
            </a:lnSpc>
            <a:defRPr sz="1000"/>
          </a:pPr>
          <a:r>
            <a:rPr lang="fi-FI" sz="1000" b="0" i="0" u="none" strike="noStrike" baseline="0">
              <a:solidFill>
                <a:srgbClr val="000000"/>
              </a:solidFill>
              <a:latin typeface="Arial"/>
              <a:cs typeface="Arial"/>
            </a:rPr>
            <a:t>Ellei mitään muuta tietoa ole käytettävissä, niin säästöä voidaan arvioida kokemusperäisin nyrkkisäännöin:</a:t>
          </a:r>
        </a:p>
        <a:p>
          <a:pPr algn="l" rtl="0">
            <a:lnSpc>
              <a:spcPts val="1100"/>
            </a:lnSpc>
            <a:defRPr sz="1000"/>
          </a:pPr>
          <a:r>
            <a:rPr lang="fi-FI" sz="1000" b="0" i="0" u="none" strike="noStrike" baseline="0">
              <a:solidFill>
                <a:srgbClr val="000000"/>
              </a:solidFill>
              <a:latin typeface="Arial"/>
              <a:cs typeface="Arial"/>
            </a:rPr>
            <a:t>Mikäli pumppukäytön ohjauksessa on käytössä pelkkä päälle/pois ohjaus, säästö on </a:t>
          </a:r>
        </a:p>
        <a:p>
          <a:pPr algn="l" rtl="0">
            <a:lnSpc>
              <a:spcPts val="1100"/>
            </a:lnSpc>
            <a:defRPr sz="1000"/>
          </a:pPr>
          <a:r>
            <a:rPr lang="fi-FI" sz="1000" b="0" i="0" u="none" strike="noStrike" baseline="0">
              <a:solidFill>
                <a:srgbClr val="000000"/>
              </a:solidFill>
              <a:latin typeface="Arial"/>
              <a:cs typeface="Arial"/>
            </a:rPr>
            <a:t>luokkaa 40 % vuodessa, kuristussäädöllä säästö on noin 54 % vuodessa, jos käytössä </a:t>
          </a:r>
        </a:p>
        <a:p>
          <a:pPr algn="l" rtl="0">
            <a:lnSpc>
              <a:spcPts val="1000"/>
            </a:lnSpc>
            <a:defRPr sz="1000"/>
          </a:pPr>
          <a:r>
            <a:rPr lang="fi-FI" sz="1000" b="0" i="0" u="none" strike="noStrike" baseline="0">
              <a:solidFill>
                <a:srgbClr val="000000"/>
              </a:solidFill>
              <a:latin typeface="Arial"/>
              <a:cs typeface="Arial"/>
            </a:rPr>
            <a:t>on hydraulinen ohjaus säästö jää noin 20 % vuodessa.</a:t>
          </a:r>
        </a:p>
        <a:p>
          <a:pPr algn="l" rtl="0">
            <a:lnSpc>
              <a:spcPts val="1000"/>
            </a:lnSpc>
            <a:defRPr sz="1000"/>
          </a:pPr>
          <a:r>
            <a:rPr lang="fi-FI" sz="1000" b="0" i="0" u="none" strike="noStrike" baseline="0">
              <a:solidFill>
                <a:srgbClr val="000000"/>
              </a:solidFill>
              <a:latin typeface="Arial"/>
              <a:cs typeface="Arial"/>
            </a:rPr>
            <a:t>Puhaltimien ohjauksessa säästöt ovat luokkaa 33 % vuodessa. </a:t>
          </a:r>
        </a:p>
      </xdr:txBody>
    </xdr:sp>
    <xdr:clientData/>
  </xdr:twoCellAnchor>
</xdr:wsDr>
</file>

<file path=xl/drawings/drawing22.xml><?xml version="1.0" encoding="utf-8"?>
<xdr:wsDr xmlns:xdr="http://schemas.openxmlformats.org/drawingml/2006/spreadsheetDrawing" xmlns:a="http://schemas.openxmlformats.org/drawingml/2006/main">
  <xdr:oneCellAnchor>
    <xdr:from>
      <xdr:col>1</xdr:col>
      <xdr:colOff>28575</xdr:colOff>
      <xdr:row>4</xdr:row>
      <xdr:rowOff>114300</xdr:rowOff>
    </xdr:from>
    <xdr:ext cx="5259901" cy="1064650"/>
    <xdr:sp macro="" textlink="">
      <xdr:nvSpPr>
        <xdr:cNvPr id="4" name="Text Box 18">
          <a:extLst>
            <a:ext uri="{FF2B5EF4-FFF2-40B4-BE49-F238E27FC236}">
              <a16:creationId xmlns:a16="http://schemas.microsoft.com/office/drawing/2014/main" id="{00000000-0008-0000-1100-000004000000}"/>
            </a:ext>
          </a:extLst>
        </xdr:cNvPr>
        <xdr:cNvSpPr txBox="1">
          <a:spLocks noChangeArrowheads="1"/>
        </xdr:cNvSpPr>
      </xdr:nvSpPr>
      <xdr:spPr bwMode="auto">
        <a:xfrm>
          <a:off x="1057275" y="105527475"/>
          <a:ext cx="5259901" cy="1064650"/>
        </a:xfrm>
        <a:prstGeom prst="rect">
          <a:avLst/>
        </a:prstGeom>
        <a:solidFill>
          <a:srgbClr val="FFFFFF"/>
        </a:solidFill>
        <a:ln w="9525">
          <a:noFill/>
          <a:miter lim="800000"/>
          <a:headEnd/>
          <a:tailEnd/>
        </a:ln>
      </xdr:spPr>
      <xdr:txBody>
        <a:bodyPr wrap="none" lIns="27432" tIns="32004" rIns="0" bIns="0" anchor="t" upright="1">
          <a:spAutoFit/>
        </a:bodyPr>
        <a:lstStyle/>
        <a:p>
          <a:pPr algn="l" rtl="0">
            <a:defRPr sz="1000"/>
          </a:pPr>
          <a:r>
            <a:rPr lang="fi-FI" sz="1000" b="1" i="0" u="none" strike="noStrike" baseline="0">
              <a:solidFill>
                <a:srgbClr val="000000"/>
              </a:solidFill>
              <a:latin typeface="Arial"/>
              <a:cs typeface="Arial"/>
            </a:rPr>
            <a:t>Toimenpiteen kuvaus</a:t>
          </a:r>
          <a:endParaRPr lang="fi-FI" sz="1000" b="0" i="0" u="none" strike="noStrike" baseline="0">
            <a:solidFill>
              <a:srgbClr val="000000"/>
            </a:solidFill>
            <a:latin typeface="Arial"/>
            <a:cs typeface="Arial"/>
          </a:endParaRPr>
        </a:p>
        <a:p>
          <a:pPr algn="l" rtl="0">
            <a:defRPr sz="1000"/>
          </a:pPr>
          <a:r>
            <a:rPr lang="fi-FI" sz="1000" b="0" i="0" u="none" strike="noStrike" baseline="0">
              <a:solidFill>
                <a:srgbClr val="000000"/>
              </a:solidFill>
              <a:latin typeface="Arial"/>
              <a:cs typeface="Arial"/>
            </a:rPr>
            <a:t>Todetaan, että tuotannossa ei tarvita 7 bar paineessa olevaa</a:t>
          </a:r>
          <a:r>
            <a:rPr lang="fi-FI" sz="1000" b="1" i="0" u="none" strike="noStrike" baseline="0">
              <a:solidFill>
                <a:srgbClr val="000000"/>
              </a:solidFill>
              <a:latin typeface="Arial"/>
              <a:cs typeface="Arial"/>
            </a:rPr>
            <a:t> </a:t>
          </a:r>
          <a:r>
            <a:rPr lang="fi-FI" sz="1000" b="0" i="0" u="none" strike="noStrike" baseline="0">
              <a:solidFill>
                <a:srgbClr val="000000"/>
              </a:solidFill>
              <a:latin typeface="Arial"/>
              <a:cs typeface="Arial"/>
            </a:rPr>
            <a:t>paineilmaa vaan 6,3 bar riittää.</a:t>
          </a:r>
        </a:p>
        <a:p>
          <a:pPr algn="l" rtl="0">
            <a:defRPr sz="1000"/>
          </a:pPr>
          <a:r>
            <a:rPr lang="fi-FI" sz="1000" b="0" i="0" u="none" strike="noStrike" baseline="0">
              <a:solidFill>
                <a:srgbClr val="000000"/>
              </a:solidFill>
              <a:latin typeface="Arial"/>
              <a:cs typeface="Arial"/>
            </a:rPr>
            <a:t>Alennetaan verkoston painetasoa painesäätimen asettelua muuttamalla.</a:t>
          </a:r>
        </a:p>
        <a:p>
          <a:pPr algn="l" rtl="0">
            <a:defRPr sz="1000"/>
          </a:pPr>
          <a:r>
            <a:rPr lang="fi-FI" sz="1000" b="1" i="0" u="none" strike="noStrike" baseline="0">
              <a:solidFill>
                <a:srgbClr val="000000"/>
              </a:solidFill>
              <a:latin typeface="Arial"/>
              <a:cs typeface="Arial"/>
            </a:rPr>
            <a:t>Laskentaperiaatteen kuvaus</a:t>
          </a:r>
          <a:endParaRPr lang="fi-FI" sz="1000" b="0" i="0" u="none" strike="noStrike" baseline="0">
            <a:solidFill>
              <a:srgbClr val="000000"/>
            </a:solidFill>
            <a:latin typeface="Arial"/>
            <a:cs typeface="Arial"/>
          </a:endParaRPr>
        </a:p>
        <a:p>
          <a:pPr algn="l" rtl="0">
            <a:defRPr sz="1000"/>
          </a:pPr>
          <a:r>
            <a:rPr lang="fi-FI" sz="1000" b="0" i="0" u="none" strike="noStrike" baseline="0">
              <a:solidFill>
                <a:srgbClr val="000000"/>
              </a:solidFill>
              <a:latin typeface="Arial"/>
              <a:cs typeface="Arial"/>
            </a:rPr>
            <a:t>Lasketaan säästövaikutus sähköenergian kulutukseen kokemusperäistä nyrkkisääntöä</a:t>
          </a:r>
        </a:p>
        <a:p>
          <a:pPr algn="l" rtl="0">
            <a:defRPr sz="1000"/>
          </a:pPr>
          <a:r>
            <a:rPr lang="fi-FI" sz="1000" b="0" i="0" u="none" strike="noStrike" baseline="0">
              <a:solidFill>
                <a:srgbClr val="000000"/>
              </a:solidFill>
              <a:latin typeface="Arial"/>
              <a:cs typeface="Arial"/>
            </a:rPr>
            <a:t>käyttäen: sähköenergian kulutus vähentyy 7-10 %, kun painetta alennetaan 1 bar.</a:t>
          </a:r>
        </a:p>
        <a:p>
          <a:pPr algn="l" rtl="0">
            <a:defRPr sz="1000"/>
          </a:pPr>
          <a:r>
            <a:rPr lang="fi-FI" sz="1000" b="0" i="0" u="none" strike="noStrike" baseline="0">
              <a:solidFill>
                <a:srgbClr val="000000"/>
              </a:solidFill>
              <a:latin typeface="Arial"/>
              <a:cs typeface="Arial"/>
            </a:rPr>
            <a:t>Paineilmajärjestelmän sähköenergian kulutus on mitattu ennen paineen alennusta.</a:t>
          </a:r>
        </a:p>
      </xdr:txBody>
    </xdr:sp>
    <xdr:clientData/>
  </xdr:oneCellAnchor>
  <xdr:oneCellAnchor>
    <xdr:from>
      <xdr:col>1</xdr:col>
      <xdr:colOff>28575</xdr:colOff>
      <xdr:row>11</xdr:row>
      <xdr:rowOff>66675</xdr:rowOff>
    </xdr:from>
    <xdr:ext cx="4560736" cy="769698"/>
    <xdr:sp macro="" textlink="">
      <xdr:nvSpPr>
        <xdr:cNvPr id="5" name="Text Box 19">
          <a:extLst>
            <a:ext uri="{FF2B5EF4-FFF2-40B4-BE49-F238E27FC236}">
              <a16:creationId xmlns:a16="http://schemas.microsoft.com/office/drawing/2014/main" id="{00000000-0008-0000-1100-000005000000}"/>
            </a:ext>
          </a:extLst>
        </xdr:cNvPr>
        <xdr:cNvSpPr txBox="1">
          <a:spLocks noChangeArrowheads="1"/>
        </xdr:cNvSpPr>
      </xdr:nvSpPr>
      <xdr:spPr bwMode="auto">
        <a:xfrm>
          <a:off x="1057275" y="106775250"/>
          <a:ext cx="4560736" cy="769698"/>
        </a:xfrm>
        <a:prstGeom prst="rect">
          <a:avLst/>
        </a:prstGeom>
        <a:solidFill>
          <a:srgbClr val="FFFF99"/>
        </a:solidFill>
        <a:ln w="9525">
          <a:noFill/>
          <a:miter lim="800000"/>
          <a:headEnd/>
          <a:tailEnd/>
        </a:ln>
      </xdr:spPr>
      <xdr:txBody>
        <a:bodyPr wrap="none" lIns="27432" tIns="32004" rIns="0" bIns="0" anchor="t" upright="1">
          <a:spAutoFit/>
        </a:bodyPr>
        <a:lstStyle/>
        <a:p>
          <a:pPr algn="l" rtl="0">
            <a:defRPr sz="1000"/>
          </a:pPr>
          <a:r>
            <a:rPr lang="fi-FI" sz="1000" b="1" i="0" u="none" strike="noStrike" baseline="0">
              <a:solidFill>
                <a:srgbClr val="000000"/>
              </a:solidFill>
              <a:latin typeface="Arial"/>
              <a:cs typeface="Arial"/>
            </a:rPr>
            <a:t>Kaava :</a:t>
          </a:r>
          <a:endParaRPr lang="fi-FI" sz="1000" b="0" i="0" u="none" strike="noStrike" baseline="0">
            <a:solidFill>
              <a:srgbClr val="000000"/>
            </a:solidFill>
            <a:latin typeface="Arial"/>
            <a:cs typeface="Arial"/>
          </a:endParaRPr>
        </a:p>
        <a:p>
          <a:pPr algn="l" rtl="0">
            <a:defRPr sz="1000"/>
          </a:pPr>
          <a:r>
            <a:rPr lang="fi-FI" sz="1000" b="0" i="0" u="none" strike="noStrike" baseline="0">
              <a:solidFill>
                <a:srgbClr val="000000"/>
              </a:solidFill>
              <a:latin typeface="Arial"/>
              <a:cs typeface="Arial"/>
            </a:rPr>
            <a:t>Kulutus muutoksen jälkeen </a:t>
          </a:r>
          <a:r>
            <a:rPr lang="fi-FI" sz="1000" b="0" i="1" u="none" strike="noStrike" baseline="0">
              <a:solidFill>
                <a:srgbClr val="000000"/>
              </a:solidFill>
              <a:latin typeface="Arial"/>
              <a:cs typeface="Arial"/>
            </a:rPr>
            <a:t>(MWh/a)</a:t>
          </a:r>
          <a:r>
            <a:rPr lang="fi-FI" sz="1000" b="0" i="0" u="none" strike="noStrike" baseline="0">
              <a:solidFill>
                <a:srgbClr val="000000"/>
              </a:solidFill>
              <a:latin typeface="Arial"/>
              <a:cs typeface="Arial"/>
            </a:rPr>
            <a:t> =</a:t>
          </a:r>
        </a:p>
        <a:p>
          <a:pPr algn="l" rtl="0">
            <a:defRPr sz="1000"/>
          </a:pPr>
          <a:r>
            <a:rPr lang="fi-FI" sz="1000" b="0" i="0" u="none" strike="noStrike" baseline="0">
              <a:solidFill>
                <a:srgbClr val="000000"/>
              </a:solidFill>
              <a:latin typeface="Arial"/>
              <a:cs typeface="Arial"/>
            </a:rPr>
            <a:t>paineilmajärjestelmän sähköenergian kulutus ennen MWh/a x prosenttisäästö x </a:t>
          </a:r>
        </a:p>
        <a:p>
          <a:pPr algn="l" rtl="0">
            <a:defRPr sz="1000"/>
          </a:pPr>
          <a:r>
            <a:rPr lang="fi-FI" sz="1000" b="0" i="0" u="none" strike="noStrike" baseline="0">
              <a:solidFill>
                <a:srgbClr val="000000"/>
              </a:solidFill>
              <a:latin typeface="Arial"/>
              <a:cs typeface="Arial"/>
            </a:rPr>
            <a:t>paineen muutos bar </a:t>
          </a:r>
        </a:p>
        <a:p>
          <a:pPr algn="l" rtl="0">
            <a:defRPr sz="1000"/>
          </a:pPr>
          <a:r>
            <a:rPr lang="fi-FI" sz="1000" b="0" i="0" u="none" strike="noStrike" baseline="0">
              <a:solidFill>
                <a:srgbClr val="000000"/>
              </a:solidFill>
              <a:latin typeface="Arial"/>
              <a:cs typeface="Arial"/>
            </a:rPr>
            <a:t>Säästö = kulutus ennen - kulutus jälkeen</a:t>
          </a:r>
        </a:p>
      </xdr:txBody>
    </xdr:sp>
    <xdr:clientData/>
  </xdr:one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5</xdr:row>
      <xdr:rowOff>1</xdr:rowOff>
    </xdr:from>
    <xdr:to>
      <xdr:col>7</xdr:col>
      <xdr:colOff>211666</xdr:colOff>
      <xdr:row>18</xdr:row>
      <xdr:rowOff>84667</xdr:rowOff>
    </xdr:to>
    <xdr:sp macro="" textlink="">
      <xdr:nvSpPr>
        <xdr:cNvPr id="4" name="Text Box 27">
          <a:extLst>
            <a:ext uri="{FF2B5EF4-FFF2-40B4-BE49-F238E27FC236}">
              <a16:creationId xmlns:a16="http://schemas.microsoft.com/office/drawing/2014/main" id="{00000000-0008-0000-1200-000004000000}"/>
            </a:ext>
          </a:extLst>
        </xdr:cNvPr>
        <xdr:cNvSpPr txBox="1">
          <a:spLocks noChangeArrowheads="1"/>
        </xdr:cNvSpPr>
      </xdr:nvSpPr>
      <xdr:spPr bwMode="auto">
        <a:xfrm>
          <a:off x="1028700" y="110432851"/>
          <a:ext cx="5240866" cy="2189691"/>
        </a:xfrm>
        <a:prstGeom prst="rect">
          <a:avLst/>
        </a:prstGeom>
        <a:solidFill>
          <a:srgbClr val="FFFFFF"/>
        </a:solidFill>
        <a:ln w="9525">
          <a:noFill/>
          <a:miter lim="800000"/>
          <a:headEnd/>
          <a:tailEnd/>
        </a:ln>
      </xdr:spPr>
      <xdr:txBody>
        <a:bodyPr vertOverflow="clip" wrap="square" lIns="36576" tIns="32004" rIns="0" bIns="0" anchor="t" upright="1"/>
        <a:lstStyle/>
        <a:p>
          <a:pPr algn="l" rtl="0">
            <a:lnSpc>
              <a:spcPts val="1000"/>
            </a:lnSpc>
            <a:defRPr sz="1000"/>
          </a:pPr>
          <a:r>
            <a:rPr lang="fi-FI" sz="1000" b="0" i="0" u="none" strike="noStrike" baseline="0">
              <a:solidFill>
                <a:srgbClr val="000000"/>
              </a:solidFill>
              <a:latin typeface="Arial"/>
              <a:cs typeface="Arial"/>
            </a:rPr>
            <a:t>Energiansäästötoimeksi hyväksymisen edellytyksenä on pääsääntöisesti energian loppukäytön väheneminen ja säästövaikutus lasketaan vastaavasti pääsääntöisesti loppukäytöstä. Energiamuodon vaihto ei myöskään pääsääntöisesti ole säästötoimenpide (esim. öljystä kaukolämpöön siirtyminen). Poikkeuksena tästä on öljylämmityksestä maalämpöön siirtyminen. Tällöin säästön laskenta tapahtuu primäärienergian kautta. </a:t>
          </a:r>
        </a:p>
        <a:p>
          <a:pPr algn="l" rtl="0">
            <a:lnSpc>
              <a:spcPts val="1000"/>
            </a:lnSpc>
            <a:defRPr sz="1000"/>
          </a:pPr>
          <a:endParaRPr lang="fi-FI" sz="1000" b="1" i="0" u="none" strike="noStrike" baseline="0">
            <a:solidFill>
              <a:srgbClr val="000000"/>
            </a:solidFill>
            <a:latin typeface="Arial"/>
            <a:cs typeface="Arial"/>
          </a:endParaRPr>
        </a:p>
        <a:p>
          <a:pPr algn="l" rtl="0">
            <a:lnSpc>
              <a:spcPts val="1000"/>
            </a:lnSpc>
            <a:defRPr sz="1000"/>
          </a:pPr>
          <a:r>
            <a:rPr lang="fi-FI" sz="1000" b="1" i="0" u="none" strike="noStrike" baseline="0">
              <a:solidFill>
                <a:srgbClr val="000000"/>
              </a:solidFill>
              <a:latin typeface="Arial"/>
              <a:cs typeface="Arial"/>
            </a:rPr>
            <a:t>Toimenpiteen kuvaus</a:t>
          </a:r>
        </a:p>
        <a:p>
          <a:pPr algn="l" rtl="0">
            <a:lnSpc>
              <a:spcPts val="1000"/>
            </a:lnSpc>
            <a:defRPr sz="1000"/>
          </a:pPr>
          <a:r>
            <a:rPr lang="fi-FI" sz="1000" b="0" i="0" u="none" strike="noStrike" baseline="0">
              <a:solidFill>
                <a:srgbClr val="000000"/>
              </a:solidFill>
              <a:latin typeface="Arial"/>
              <a:cs typeface="Arial"/>
            </a:rPr>
            <a:t>Öljylämmityksestä maalämpöön siirtyminen.</a:t>
          </a:r>
          <a:endParaRPr lang="fi-FI" sz="1000" b="1" i="0" u="none" strike="noStrike" baseline="0">
            <a:solidFill>
              <a:srgbClr val="000000"/>
            </a:solidFill>
            <a:latin typeface="Arial"/>
            <a:cs typeface="Arial"/>
          </a:endParaRPr>
        </a:p>
        <a:p>
          <a:pPr algn="l" rtl="0">
            <a:lnSpc>
              <a:spcPts val="1000"/>
            </a:lnSpc>
            <a:defRPr sz="1000"/>
          </a:pPr>
          <a:r>
            <a:rPr lang="fi-FI" sz="1000" b="1" i="0" u="none" strike="noStrike" baseline="0">
              <a:solidFill>
                <a:srgbClr val="000000"/>
              </a:solidFill>
              <a:latin typeface="Arial"/>
              <a:cs typeface="Arial"/>
            </a:rPr>
            <a:t>Laskentaperiaatteen kuvaus</a:t>
          </a:r>
        </a:p>
        <a:p>
          <a:pPr algn="l" rtl="0">
            <a:lnSpc>
              <a:spcPts val="1000"/>
            </a:lnSpc>
            <a:defRPr sz="1000"/>
          </a:pPr>
          <a:r>
            <a:rPr lang="fi-FI" sz="1000" b="0" i="0" u="none" strike="noStrike" baseline="0">
              <a:solidFill>
                <a:srgbClr val="000000"/>
              </a:solidFill>
              <a:latin typeface="Arial"/>
              <a:cs typeface="Arial"/>
            </a:rPr>
            <a:t>Säästön laskennassa otetaan poikkeuksellisesti käyttöön primäärienergiatarkastel. Säästö</a:t>
          </a:r>
        </a:p>
        <a:p>
          <a:pPr algn="l" rtl="0">
            <a:lnSpc>
              <a:spcPts val="1000"/>
            </a:lnSpc>
            <a:defRPr sz="1000"/>
          </a:pPr>
          <a:r>
            <a:rPr lang="fi-FI" sz="1000" b="0" i="0" u="none" strike="noStrike" baseline="0">
              <a:solidFill>
                <a:srgbClr val="000000"/>
              </a:solidFill>
              <a:latin typeface="Arial"/>
              <a:cs typeface="Arial"/>
            </a:rPr>
            <a:t>laketaan alkuperäisen öljynkulutuksen ja maalämpöpumpun energiamuotokertoimella primäärienergiaksi muutetun sähkönkulutuksen erotuksena.</a:t>
          </a:r>
        </a:p>
        <a:p>
          <a:pPr algn="l" rtl="0">
            <a:lnSpc>
              <a:spcPts val="1000"/>
            </a:lnSpc>
            <a:defRPr sz="1000"/>
          </a:pPr>
          <a:r>
            <a:rPr lang="fi-FI" sz="1000" b="0" i="0" u="none" strike="noStrike" baseline="0">
              <a:solidFill>
                <a:srgbClr val="000000"/>
              </a:solidFill>
              <a:latin typeface="Arial"/>
              <a:cs typeface="Arial"/>
            </a:rPr>
            <a:t>Laskennassa käytetään lähtökohtaisesti seuraavia vakiokertoimia:</a:t>
          </a:r>
        </a:p>
        <a:p>
          <a:pPr algn="l" rtl="0">
            <a:lnSpc>
              <a:spcPts val="1000"/>
            </a:lnSpc>
            <a:defRPr sz="1000"/>
          </a:pPr>
          <a:r>
            <a:rPr lang="fi-FI" sz="1000" b="0" i="0" u="none" strike="noStrike" baseline="0">
              <a:solidFill>
                <a:srgbClr val="000000"/>
              </a:solidFill>
              <a:latin typeface="Arial"/>
              <a:cs typeface="Arial"/>
            </a:rPr>
            <a:t>Kattilan hyötysuhde 0,85 (RakMK D5, tavanomainen kattila)</a:t>
          </a:r>
        </a:p>
        <a:p>
          <a:pPr algn="l" rtl="0">
            <a:lnSpc>
              <a:spcPts val="1000"/>
            </a:lnSpc>
            <a:defRPr sz="1000"/>
          </a:pPr>
          <a:r>
            <a:rPr lang="fi-FI" sz="1000" b="0" i="0" u="none" strike="noStrike" baseline="0">
              <a:solidFill>
                <a:srgbClr val="000000"/>
              </a:solidFill>
              <a:latin typeface="Arial"/>
              <a:cs typeface="Arial"/>
            </a:rPr>
            <a:t>Lämpöpumpun lämpökerroin 2,5 (RakMk D5)</a:t>
          </a:r>
        </a:p>
        <a:p>
          <a:pPr algn="l" rtl="0">
            <a:lnSpc>
              <a:spcPts val="1000"/>
            </a:lnSpc>
            <a:defRPr sz="1000"/>
          </a:pPr>
          <a:r>
            <a:rPr lang="fi-FI" sz="1000" b="0" i="0" u="none" strike="noStrike" baseline="0">
              <a:solidFill>
                <a:srgbClr val="000000"/>
              </a:solidFill>
              <a:latin typeface="Arial"/>
              <a:cs typeface="Arial"/>
            </a:rPr>
            <a:t>Sähkön energiamuotoenergiakerroin 1,7 (RakMk 2012)</a:t>
          </a:r>
        </a:p>
      </xdr:txBody>
    </xdr:sp>
    <xdr:clientData/>
  </xdr:twoCellAnchor>
  <xdr:oneCellAnchor>
    <xdr:from>
      <xdr:col>1</xdr:col>
      <xdr:colOff>0</xdr:colOff>
      <xdr:row>19</xdr:row>
      <xdr:rowOff>0</xdr:rowOff>
    </xdr:from>
    <xdr:ext cx="5035096" cy="917174"/>
    <xdr:sp macro="" textlink="">
      <xdr:nvSpPr>
        <xdr:cNvPr id="5" name="Text Box 19">
          <a:extLst>
            <a:ext uri="{FF2B5EF4-FFF2-40B4-BE49-F238E27FC236}">
              <a16:creationId xmlns:a16="http://schemas.microsoft.com/office/drawing/2014/main" id="{00000000-0008-0000-1200-000005000000}"/>
            </a:ext>
          </a:extLst>
        </xdr:cNvPr>
        <xdr:cNvSpPr txBox="1">
          <a:spLocks noChangeArrowheads="1"/>
        </xdr:cNvSpPr>
      </xdr:nvSpPr>
      <xdr:spPr bwMode="auto">
        <a:xfrm>
          <a:off x="1028700" y="112699800"/>
          <a:ext cx="5035096" cy="917174"/>
        </a:xfrm>
        <a:prstGeom prst="rect">
          <a:avLst/>
        </a:prstGeom>
        <a:solidFill>
          <a:srgbClr val="FFFF99"/>
        </a:solidFill>
        <a:ln w="9525">
          <a:noFill/>
          <a:miter lim="800000"/>
          <a:headEnd/>
          <a:tailEnd/>
        </a:ln>
      </xdr:spPr>
      <xdr:txBody>
        <a:bodyPr wrap="none" lIns="27432" tIns="32004" rIns="0" bIns="0" anchor="t" upright="1">
          <a:spAutoFit/>
        </a:bodyPr>
        <a:lstStyle/>
        <a:p>
          <a:pPr algn="l" rtl="0">
            <a:defRPr sz="1000"/>
          </a:pPr>
          <a:r>
            <a:rPr lang="fi-FI" sz="1000" b="1" i="0" u="none" strike="noStrike" baseline="0">
              <a:solidFill>
                <a:srgbClr val="000000"/>
              </a:solidFill>
              <a:latin typeface="Arial"/>
              <a:cs typeface="Arial"/>
            </a:rPr>
            <a:t>Kaava :</a:t>
          </a:r>
        </a:p>
        <a:p>
          <a:pPr algn="l" rtl="0">
            <a:defRPr sz="1000"/>
          </a:pPr>
          <a:r>
            <a:rPr lang="fi-FI" sz="1000" b="0" i="0" u="none" strike="noStrike" baseline="0">
              <a:solidFill>
                <a:srgbClr val="000000"/>
              </a:solidFill>
              <a:latin typeface="Arial"/>
              <a:ea typeface="+mn-ea"/>
              <a:cs typeface="Arial"/>
            </a:rPr>
            <a:t>Enegian loppukäyttö = öljynkulutus*kattilanhyötysuhde (85 %)</a:t>
          </a:r>
        </a:p>
        <a:p>
          <a:pPr algn="l" rtl="0">
            <a:defRPr sz="1000"/>
          </a:pPr>
          <a:r>
            <a:rPr lang="fi-FI" sz="1000" b="0" i="0" u="none" strike="noStrike" baseline="0">
              <a:solidFill>
                <a:srgbClr val="000000"/>
              </a:solidFill>
              <a:latin typeface="Arial"/>
              <a:ea typeface="+mn-ea"/>
              <a:cs typeface="Arial"/>
            </a:rPr>
            <a:t>Lämpöpumpun sähkönkäyttö = energian loppukäyttö/lämpöpumpun lämpökerroin (2,5)</a:t>
          </a:r>
        </a:p>
        <a:p>
          <a:pPr algn="l" rtl="0">
            <a:defRPr sz="1000"/>
          </a:pPr>
          <a:r>
            <a:rPr lang="fi-FI" sz="1000" b="0" i="0" u="none" strike="noStrike" baseline="0">
              <a:solidFill>
                <a:srgbClr val="000000"/>
              </a:solidFill>
              <a:latin typeface="Arial"/>
              <a:ea typeface="+mn-ea"/>
              <a:cs typeface="Arial"/>
            </a:rPr>
            <a:t>Lämpöpumpun sähkönkäyttö primäärienergiana = Lämpöpumpun sähkönkäyttö*sähkön </a:t>
          </a:r>
          <a:br>
            <a:rPr lang="fi-FI" sz="1000" b="0" i="0" u="none" strike="noStrike" baseline="0">
              <a:solidFill>
                <a:srgbClr val="000000"/>
              </a:solidFill>
              <a:latin typeface="Arial"/>
              <a:ea typeface="+mn-ea"/>
              <a:cs typeface="Arial"/>
            </a:rPr>
          </a:br>
          <a:r>
            <a:rPr lang="fi-FI" sz="1000" b="0" i="0" u="none" strike="noStrike" baseline="0">
              <a:solidFill>
                <a:srgbClr val="000000"/>
              </a:solidFill>
              <a:latin typeface="Arial"/>
              <a:ea typeface="+mn-ea"/>
              <a:cs typeface="Arial"/>
            </a:rPr>
            <a:t>energiamuotokerroin (1,7)</a:t>
          </a:r>
        </a:p>
        <a:p>
          <a:pPr algn="l" rtl="0">
            <a:defRPr sz="1000"/>
          </a:pPr>
          <a:r>
            <a:rPr lang="fi-FI" sz="1000" b="0" i="0" u="none" strike="noStrike" baseline="0">
              <a:solidFill>
                <a:srgbClr val="000000"/>
              </a:solidFill>
              <a:latin typeface="Arial"/>
              <a:cs typeface="Arial"/>
            </a:rPr>
            <a:t>Säästö = alkuperäinen öljynkulutus (primääri) - lämpöpumpun sähkönkulutus (primääri)</a:t>
          </a:r>
        </a:p>
      </xdr:txBody>
    </xdr:sp>
    <xdr:clientData/>
  </xdr:oneCellAnchor>
</xdr:wsDr>
</file>

<file path=xl/drawings/drawing24.xml><?xml version="1.0" encoding="utf-8"?>
<xdr:wsDr xmlns:xdr="http://schemas.openxmlformats.org/drawingml/2006/spreadsheetDrawing" xmlns:a="http://schemas.openxmlformats.org/drawingml/2006/main">
  <xdr:twoCellAnchor editAs="oneCell">
    <xdr:from>
      <xdr:col>0</xdr:col>
      <xdr:colOff>723899</xdr:colOff>
      <xdr:row>4</xdr:row>
      <xdr:rowOff>56030</xdr:rowOff>
    </xdr:from>
    <xdr:to>
      <xdr:col>9</xdr:col>
      <xdr:colOff>9524</xdr:colOff>
      <xdr:row>18</xdr:row>
      <xdr:rowOff>35719</xdr:rowOff>
    </xdr:to>
    <xdr:sp macro="" textlink="">
      <xdr:nvSpPr>
        <xdr:cNvPr id="4" name="Text Box 27">
          <a:extLst>
            <a:ext uri="{FF2B5EF4-FFF2-40B4-BE49-F238E27FC236}">
              <a16:creationId xmlns:a16="http://schemas.microsoft.com/office/drawing/2014/main" id="{00000000-0008-0000-1300-000004000000}"/>
            </a:ext>
          </a:extLst>
        </xdr:cNvPr>
        <xdr:cNvSpPr txBox="1">
          <a:spLocks noChangeArrowheads="1"/>
        </xdr:cNvSpPr>
      </xdr:nvSpPr>
      <xdr:spPr bwMode="auto">
        <a:xfrm>
          <a:off x="723899" y="703730"/>
          <a:ext cx="6257925" cy="2246639"/>
        </a:xfrm>
        <a:prstGeom prst="rect">
          <a:avLst/>
        </a:prstGeom>
        <a:solidFill>
          <a:srgbClr val="FFFFFF"/>
        </a:solidFill>
        <a:ln w="9525">
          <a:noFill/>
          <a:miter lim="800000"/>
          <a:headEnd/>
          <a:tailEnd/>
        </a:ln>
      </xdr:spPr>
      <xdr:txBody>
        <a:bodyPr vertOverflow="clip" wrap="square" lIns="36576" tIns="32004" rIns="0" bIns="0" anchor="t" upright="1"/>
        <a:lstStyle/>
        <a:p>
          <a:pPr algn="l" rtl="0">
            <a:lnSpc>
              <a:spcPts val="1000"/>
            </a:lnSpc>
            <a:defRPr sz="1000"/>
          </a:pPr>
          <a:r>
            <a:rPr lang="fi-FI" sz="1000" b="0" i="0" u="none" strike="noStrike" baseline="0">
              <a:solidFill>
                <a:srgbClr val="000000"/>
              </a:solidFill>
              <a:latin typeface="Arial"/>
              <a:cs typeface="Arial"/>
            </a:rPr>
            <a:t>Energiansäästötoimeksi hyväksymisen edellytyksenä on pääsääntöisesti energian loppukäytön väheneminen ja säästövaikutus lasketaan vastaavasti pääsääntöisesti loppukäytöstä. Öljylämmityksestä maalämpöön siirtymisen lisäksi toisena säästöksi hyväksyttävänä poikkeuksena tästä on olemassa olevan vedenjäähdytyskoneen korvaaminen kaukojäähdytyksellä. Tällöinkin säästön laskenta tapahtuu primäärienergian kautta. . </a:t>
          </a:r>
        </a:p>
        <a:p>
          <a:pPr algn="l" rtl="0">
            <a:lnSpc>
              <a:spcPts val="1000"/>
            </a:lnSpc>
            <a:defRPr sz="1000"/>
          </a:pPr>
          <a:endParaRPr lang="fi-FI" sz="1000" b="1" i="0" u="none" strike="noStrike" baseline="0">
            <a:solidFill>
              <a:srgbClr val="000000"/>
            </a:solidFill>
            <a:latin typeface="Arial"/>
            <a:cs typeface="Arial"/>
          </a:endParaRPr>
        </a:p>
        <a:p>
          <a:pPr algn="l" rtl="0">
            <a:lnSpc>
              <a:spcPts val="1000"/>
            </a:lnSpc>
            <a:defRPr sz="1000"/>
          </a:pPr>
          <a:r>
            <a:rPr lang="fi-FI" sz="1000" b="1" i="0" u="none" strike="noStrike" baseline="0">
              <a:solidFill>
                <a:srgbClr val="000000"/>
              </a:solidFill>
              <a:latin typeface="Arial"/>
              <a:cs typeface="Arial"/>
            </a:rPr>
            <a:t>Toimenpiteen kuvaus</a:t>
          </a:r>
        </a:p>
        <a:p>
          <a:pPr algn="l" rtl="0">
            <a:lnSpc>
              <a:spcPts val="1000"/>
            </a:lnSpc>
            <a:defRPr sz="1000"/>
          </a:pPr>
          <a:r>
            <a:rPr lang="fi-FI" sz="1000" b="0" i="0" u="none" strike="noStrike" baseline="0">
              <a:solidFill>
                <a:srgbClr val="000000"/>
              </a:solidFill>
              <a:latin typeface="Arial"/>
              <a:cs typeface="Arial"/>
            </a:rPr>
            <a:t>Olemass aolevan vedenjäähdytyskoneen (VJK) korvaaminen kaukojäähdytyksellä.</a:t>
          </a:r>
          <a:endParaRPr lang="fi-FI" sz="1000" b="1" i="0" u="none" strike="noStrike" baseline="0">
            <a:solidFill>
              <a:srgbClr val="000000"/>
            </a:solidFill>
            <a:latin typeface="Arial"/>
            <a:cs typeface="Arial"/>
          </a:endParaRPr>
        </a:p>
        <a:p>
          <a:pPr algn="l" rtl="0">
            <a:lnSpc>
              <a:spcPts val="1000"/>
            </a:lnSpc>
            <a:defRPr sz="1000"/>
          </a:pPr>
          <a:r>
            <a:rPr lang="fi-FI" sz="1000" b="1" i="0" u="none" strike="noStrike" baseline="0">
              <a:solidFill>
                <a:srgbClr val="000000"/>
              </a:solidFill>
              <a:latin typeface="Arial"/>
              <a:cs typeface="Arial"/>
            </a:rPr>
            <a:t>Laskentaperiaatteen kuvaus</a:t>
          </a:r>
        </a:p>
        <a:p>
          <a:pPr algn="l" rtl="0">
            <a:lnSpc>
              <a:spcPts val="1000"/>
            </a:lnSpc>
            <a:defRPr sz="1000"/>
          </a:pPr>
          <a:r>
            <a:rPr lang="fi-FI" sz="1000" b="0" i="0" u="none" strike="noStrike" baseline="0">
              <a:solidFill>
                <a:srgbClr val="000000"/>
              </a:solidFill>
              <a:latin typeface="Arial"/>
              <a:ea typeface="+mn-ea"/>
              <a:cs typeface="Arial"/>
            </a:rPr>
            <a:t>Säästön laskennassa otetaan poikkeuksellisesti käyttöön primäärienergiatarkastelu. </a:t>
          </a:r>
        </a:p>
        <a:p>
          <a:pPr rtl="0" eaLnBrk="1" fontAlgn="base" hangingPunct="1"/>
          <a:r>
            <a:rPr lang="fi-FI" sz="1000" b="0" i="0" u="none" strike="noStrike" baseline="0">
              <a:solidFill>
                <a:srgbClr val="000000"/>
              </a:solidFill>
              <a:latin typeface="Arial"/>
              <a:ea typeface="+mn-ea"/>
              <a:cs typeface="Arial"/>
            </a:rPr>
            <a:t>Lähtötietona tarvitaan joko vaihdettavan vedenjäähdytyskoneen vuotuinen sähkönenergiankulutus tai ko. VJK:n mitattu jäähdytysenergian  vuosikulutus ko. kohteessa.</a:t>
          </a:r>
        </a:p>
        <a:p>
          <a:pPr algn="l" rtl="0">
            <a:lnSpc>
              <a:spcPts val="1000"/>
            </a:lnSpc>
            <a:defRPr sz="1000"/>
          </a:pPr>
          <a:r>
            <a:rPr lang="fi-FI" sz="1000" b="0" i="0" u="none" strike="noStrike" baseline="0">
              <a:solidFill>
                <a:srgbClr val="000000"/>
              </a:solidFill>
              <a:latin typeface="Arial"/>
              <a:cs typeface="Arial"/>
            </a:rPr>
            <a:t>Laskennassa käytetään lähtökohtaisesti seuraavia vakiokertoimia:</a:t>
          </a:r>
        </a:p>
        <a:p>
          <a:pPr algn="l" rtl="0">
            <a:lnSpc>
              <a:spcPts val="1000"/>
            </a:lnSpc>
            <a:defRPr sz="1000"/>
          </a:pPr>
          <a:r>
            <a:rPr lang="fi-FI" sz="1000" b="0" i="0" u="none" strike="noStrike" baseline="0">
              <a:solidFill>
                <a:srgbClr val="000000"/>
              </a:solidFill>
              <a:latin typeface="Arial"/>
              <a:cs typeface="Arial"/>
            </a:rPr>
            <a:t>- kaukojäähdytyksen (KJ) primäärienergiakerroin 0,4 (RakMk 2012)</a:t>
          </a:r>
        </a:p>
        <a:p>
          <a:pPr algn="l" rtl="0">
            <a:lnSpc>
              <a:spcPts val="1000"/>
            </a:lnSpc>
            <a:defRPr sz="1000"/>
          </a:pPr>
          <a:r>
            <a:rPr lang="fi-FI" sz="1000" b="0" i="0" u="none" strike="noStrike" baseline="0">
              <a:solidFill>
                <a:srgbClr val="000000"/>
              </a:solidFill>
              <a:latin typeface="Arial"/>
              <a:cs typeface="Arial"/>
            </a:rPr>
            <a:t>- sähkön primäärienergiakerroin 1,7 (RakMK 2012)</a:t>
          </a:r>
        </a:p>
        <a:p>
          <a:pPr algn="l" rtl="0">
            <a:lnSpc>
              <a:spcPts val="1000"/>
            </a:lnSpc>
            <a:defRPr sz="1000"/>
          </a:pPr>
          <a:r>
            <a:rPr lang="fi-FI" sz="1000" b="0" i="0" u="none" strike="noStrike" baseline="0">
              <a:solidFill>
                <a:srgbClr val="000000"/>
              </a:solidFill>
              <a:latin typeface="Arial"/>
              <a:cs typeface="Arial"/>
            </a:rPr>
            <a:t>- COP (kylmäkerroin) 2,5</a:t>
          </a:r>
        </a:p>
        <a:p>
          <a:pPr algn="l" rtl="0">
            <a:lnSpc>
              <a:spcPts val="1000"/>
            </a:lnSpc>
            <a:defRPr sz="1000"/>
          </a:pPr>
          <a:endParaRPr lang="fi-FI" sz="1000" b="0" i="0" u="none" strike="noStrike" baseline="0">
            <a:solidFill>
              <a:srgbClr val="000000"/>
            </a:solidFill>
            <a:latin typeface="Arial"/>
            <a:cs typeface="Arial"/>
          </a:endParaRPr>
        </a:p>
      </xdr:txBody>
    </xdr:sp>
    <xdr:clientData/>
  </xdr:twoCellAnchor>
  <xdr:oneCellAnchor>
    <xdr:from>
      <xdr:col>1</xdr:col>
      <xdr:colOff>22410</xdr:colOff>
      <xdr:row>17</xdr:row>
      <xdr:rowOff>143814</xdr:rowOff>
    </xdr:from>
    <xdr:ext cx="6245039" cy="2361262"/>
    <xdr:sp macro="" textlink="">
      <xdr:nvSpPr>
        <xdr:cNvPr id="5" name="Text Box 19">
          <a:extLst>
            <a:ext uri="{FF2B5EF4-FFF2-40B4-BE49-F238E27FC236}">
              <a16:creationId xmlns:a16="http://schemas.microsoft.com/office/drawing/2014/main" id="{00000000-0008-0000-1300-000005000000}"/>
            </a:ext>
          </a:extLst>
        </xdr:cNvPr>
        <xdr:cNvSpPr txBox="1">
          <a:spLocks noChangeArrowheads="1"/>
        </xdr:cNvSpPr>
      </xdr:nvSpPr>
      <xdr:spPr bwMode="auto">
        <a:xfrm>
          <a:off x="746310" y="2896539"/>
          <a:ext cx="6245039" cy="2361262"/>
        </a:xfrm>
        <a:prstGeom prst="rect">
          <a:avLst/>
        </a:prstGeom>
        <a:solidFill>
          <a:srgbClr val="FFFF99"/>
        </a:solidFill>
        <a:ln w="9525">
          <a:noFill/>
          <a:miter lim="800000"/>
          <a:headEnd/>
          <a:tailEnd/>
        </a:ln>
      </xdr:spPr>
      <xdr:txBody>
        <a:bodyPr wrap="none" lIns="27432" tIns="32004" rIns="0" bIns="0" anchor="t" upright="1">
          <a:noAutofit/>
        </a:bodyPr>
        <a:lstStyle/>
        <a:p>
          <a:pPr algn="l" rtl="0">
            <a:defRPr sz="1000"/>
          </a:pPr>
          <a:r>
            <a:rPr lang="fi-FI" sz="1000" b="1" i="0" u="none" strike="noStrike" baseline="0">
              <a:solidFill>
                <a:srgbClr val="000000"/>
              </a:solidFill>
              <a:latin typeface="Arial"/>
              <a:cs typeface="Arial"/>
            </a:rPr>
            <a:t>Kaava :</a:t>
          </a:r>
        </a:p>
        <a:p>
          <a:pPr algn="l" rtl="0">
            <a:defRPr sz="1000"/>
          </a:pPr>
          <a:r>
            <a:rPr lang="fi-FI" sz="1000" b="0" i="0" u="sng" strike="noStrike" baseline="0">
              <a:solidFill>
                <a:srgbClr val="000000"/>
              </a:solidFill>
              <a:latin typeface="Arial"/>
              <a:cs typeface="Arial"/>
            </a:rPr>
            <a:t>Vaihtoehto 1:</a:t>
          </a:r>
        </a:p>
        <a:p>
          <a:pPr algn="l" rtl="0">
            <a:defRPr sz="1000"/>
          </a:pPr>
          <a:r>
            <a:rPr lang="fi-FI" sz="1000" b="0" i="0" u="none" strike="noStrike" baseline="0">
              <a:solidFill>
                <a:srgbClr val="000000"/>
              </a:solidFill>
              <a:latin typeface="Arial"/>
              <a:ea typeface="+mn-ea"/>
              <a:cs typeface="Arial"/>
            </a:rPr>
            <a:t>VJK sähkönkulutus primäärienergiana  = VJK vuotuinen sähkönkulutus* energia-</a:t>
          </a:r>
        </a:p>
        <a:p>
          <a:pPr algn="l" rtl="0">
            <a:defRPr sz="1000"/>
          </a:pPr>
          <a:r>
            <a:rPr lang="fi-FI" sz="1000" b="0" i="0" u="none" strike="noStrike" baseline="0">
              <a:solidFill>
                <a:srgbClr val="000000"/>
              </a:solidFill>
              <a:latin typeface="Arial"/>
              <a:ea typeface="+mn-ea"/>
              <a:cs typeface="Arial"/>
            </a:rPr>
            <a:t>muotokerroin (1,7)</a:t>
          </a:r>
        </a:p>
        <a:p>
          <a:pPr algn="l" rtl="0">
            <a:defRPr sz="1000"/>
          </a:pPr>
          <a:r>
            <a:rPr lang="fi-FI" sz="1000" b="0" i="0" u="none" strike="noStrike" baseline="0">
              <a:solidFill>
                <a:srgbClr val="000000"/>
              </a:solidFill>
              <a:latin typeface="Arial"/>
              <a:ea typeface="+mn-ea"/>
              <a:cs typeface="Arial"/>
            </a:rPr>
            <a:t>Jäähdytysenergiantarve = VJK sähkönkulutus* VJK COP (2,5)</a:t>
          </a:r>
        </a:p>
        <a:p>
          <a:pPr algn="l" rtl="0">
            <a:defRPr sz="1000"/>
          </a:pPr>
          <a:r>
            <a:rPr lang="fi-FI" sz="1000" b="0" i="0" u="none" strike="noStrike" baseline="0">
              <a:solidFill>
                <a:srgbClr val="000000"/>
              </a:solidFill>
              <a:latin typeface="Arial"/>
              <a:ea typeface="+mn-ea"/>
              <a:cs typeface="Arial"/>
            </a:rPr>
            <a:t>Kaukojäähdytyksen primäärienergiantarve jäähdytysenergiantarpeelle = Jäähdytysenergiantarve</a:t>
          </a:r>
        </a:p>
        <a:p>
          <a:pPr algn="l" rtl="0">
            <a:defRPr sz="1000"/>
          </a:pPr>
          <a:r>
            <a:rPr lang="fi-FI" sz="1000" b="0" i="0" u="none" strike="noStrike" baseline="0">
              <a:solidFill>
                <a:srgbClr val="000000"/>
              </a:solidFill>
              <a:latin typeface="Arial"/>
              <a:ea typeface="+mn-ea"/>
              <a:cs typeface="Arial"/>
            </a:rPr>
            <a:t>*kaukojäähdytyksen energiamuotokerroin (0,4)</a:t>
          </a:r>
        </a:p>
        <a:p>
          <a:pPr algn="l" rtl="0">
            <a:defRPr sz="1000"/>
          </a:pPr>
          <a:r>
            <a:rPr lang="fi-FI" sz="1000" b="0" i="0" u="sng" strike="noStrike" baseline="0">
              <a:solidFill>
                <a:srgbClr val="000000"/>
              </a:solidFill>
              <a:latin typeface="Arial"/>
              <a:ea typeface="+mn-ea"/>
              <a:cs typeface="Arial"/>
            </a:rPr>
            <a:t>Vaihtoehto 2 (suositeltavampi, mutta lähtötieto usein vaikeampi saada)</a:t>
          </a:r>
          <a:r>
            <a:rPr lang="fi-FI" sz="1000" b="0" i="0" u="none" strike="noStrike" baseline="0">
              <a:solidFill>
                <a:srgbClr val="000000"/>
              </a:solidFill>
              <a:latin typeface="Arial"/>
              <a:ea typeface="+mn-ea"/>
              <a:cs typeface="Arial"/>
            </a:rPr>
            <a:t>:</a:t>
          </a:r>
        </a:p>
        <a:p>
          <a:pPr algn="l" rtl="0">
            <a:defRPr sz="1000"/>
          </a:pPr>
          <a:r>
            <a:rPr lang="fi-FI" sz="1000" b="0" i="0" u="none" strike="noStrike" baseline="0">
              <a:solidFill>
                <a:srgbClr val="000000"/>
              </a:solidFill>
              <a:latin typeface="Arial"/>
              <a:cs typeface="Arial"/>
            </a:rPr>
            <a:t>Mitattua jäähdytysenergian vuosikulutusta vastaava  VJK:n sähkönkulutus primäärienergiana = </a:t>
          </a:r>
        </a:p>
        <a:p>
          <a:pPr algn="l" rtl="0">
            <a:defRPr sz="1000"/>
          </a:pPr>
          <a:r>
            <a:rPr lang="fi-FI" sz="1000" b="0" i="0" u="none" strike="noStrike" baseline="0">
              <a:solidFill>
                <a:srgbClr val="000000"/>
              </a:solidFill>
              <a:latin typeface="Arial"/>
              <a:cs typeface="Arial"/>
            </a:rPr>
            <a:t>Mitattu jäähdytysenergian vuosi kulutus VJK jäähdytyksessä / COP (2,5) * sähkön energiamuotokeroin (1,7) </a:t>
          </a:r>
          <a:endParaRPr lang="fi-FI" sz="1000" b="0" i="0" u="none" strike="noStrike" baseline="0">
            <a:solidFill>
              <a:srgbClr val="000000"/>
            </a:solidFill>
            <a:latin typeface="Arial"/>
            <a:ea typeface="+mn-ea"/>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fi-FI" sz="1000" b="0" i="0" u="none" strike="noStrike" baseline="0">
              <a:solidFill>
                <a:srgbClr val="000000"/>
              </a:solidFill>
              <a:latin typeface="Arial"/>
              <a:ea typeface="+mn-ea"/>
              <a:cs typeface="Arial"/>
            </a:rPr>
            <a:t>Kaukojäähdytyksen primäärienergiantarve mitatulle jäähdytysenergiantarpeelle = kaukojäähdytyksen </a:t>
          </a:r>
          <a:br>
            <a:rPr lang="fi-FI" sz="1000" b="0" i="0" u="none" strike="noStrike" baseline="0">
              <a:solidFill>
                <a:srgbClr val="000000"/>
              </a:solidFill>
              <a:latin typeface="Arial"/>
              <a:ea typeface="+mn-ea"/>
              <a:cs typeface="Arial"/>
            </a:rPr>
          </a:br>
          <a:r>
            <a:rPr lang="fi-FI" sz="1000" b="0" i="0" u="none" strike="noStrike" baseline="0">
              <a:solidFill>
                <a:srgbClr val="000000"/>
              </a:solidFill>
              <a:latin typeface="Arial"/>
              <a:ea typeface="+mn-ea"/>
              <a:cs typeface="Arial"/>
            </a:rPr>
            <a:t>energiamuotokerroin (0,4) * mitattu jäähdytysenergian vuosikulutus VJK jäähdytyksessä</a:t>
          </a:r>
        </a:p>
        <a:p>
          <a:pPr algn="l" rtl="0">
            <a:defRPr sz="1000"/>
          </a:pPr>
          <a:endParaRPr lang="fi-FI" sz="1000" b="0" i="0" u="none" strike="noStrike" baseline="0">
            <a:solidFill>
              <a:srgbClr val="000000"/>
            </a:solidFill>
            <a:latin typeface="Arial"/>
            <a:cs typeface="Arial"/>
          </a:endParaRPr>
        </a:p>
        <a:p>
          <a:pPr algn="l" rtl="0">
            <a:defRPr sz="1000"/>
          </a:pPr>
          <a:r>
            <a:rPr lang="fi-FI" sz="1000" b="0" i="0" u="none" strike="noStrike" baseline="0">
              <a:solidFill>
                <a:srgbClr val="000000"/>
              </a:solidFill>
              <a:latin typeface="Arial"/>
              <a:cs typeface="Arial"/>
            </a:rPr>
            <a:t>Molemmissa vaihtoehdoissa:</a:t>
          </a:r>
        </a:p>
        <a:p>
          <a:pPr algn="l" rtl="0">
            <a:defRPr sz="1000"/>
          </a:pPr>
          <a:r>
            <a:rPr lang="fi-FI" sz="1000" b="0" i="0" u="none" strike="noStrike" baseline="0">
              <a:solidFill>
                <a:srgbClr val="000000"/>
              </a:solidFill>
              <a:latin typeface="Arial"/>
              <a:cs typeface="Arial"/>
            </a:rPr>
            <a:t>Säästö = Alkuperäinen VJK:n primäärienergiankäyttö - kaukojäähdytyksen primäärienergiankäyttö</a:t>
          </a:r>
        </a:p>
      </xdr:txBody>
    </xdr:sp>
    <xdr:clientData/>
  </xdr:oneCellAnchor>
</xdr:wsDr>
</file>

<file path=xl/drawings/drawing25.xml><?xml version="1.0" encoding="utf-8"?>
<xdr:wsDr xmlns:xdr="http://schemas.openxmlformats.org/drawingml/2006/spreadsheetDrawing" xmlns:a="http://schemas.openxmlformats.org/drawingml/2006/main">
  <xdr:twoCellAnchor editAs="oneCell">
    <xdr:from>
      <xdr:col>1</xdr:col>
      <xdr:colOff>19050</xdr:colOff>
      <xdr:row>4</xdr:row>
      <xdr:rowOff>104772</xdr:rowOff>
    </xdr:from>
    <xdr:to>
      <xdr:col>7</xdr:col>
      <xdr:colOff>221191</xdr:colOff>
      <xdr:row>27</xdr:row>
      <xdr:rowOff>85725</xdr:rowOff>
    </xdr:to>
    <xdr:sp macro="" textlink="">
      <xdr:nvSpPr>
        <xdr:cNvPr id="4" name="Text Box 15">
          <a:extLst>
            <a:ext uri="{FF2B5EF4-FFF2-40B4-BE49-F238E27FC236}">
              <a16:creationId xmlns:a16="http://schemas.microsoft.com/office/drawing/2014/main" id="{E2045292-34C9-4698-A799-AB59954A313F}"/>
            </a:ext>
          </a:extLst>
        </xdr:cNvPr>
        <xdr:cNvSpPr txBox="1">
          <a:spLocks noChangeArrowheads="1"/>
        </xdr:cNvSpPr>
      </xdr:nvSpPr>
      <xdr:spPr bwMode="auto">
        <a:xfrm>
          <a:off x="628650" y="866772"/>
          <a:ext cx="5231341" cy="3705228"/>
        </a:xfrm>
        <a:prstGeom prst="rect">
          <a:avLst/>
        </a:prstGeom>
        <a:solidFill>
          <a:srgbClr val="FFFFFF"/>
        </a:solidFill>
        <a:ln w="9525">
          <a:noFill/>
          <a:miter lim="800000"/>
          <a:headEnd/>
          <a:tailEnd/>
        </a:ln>
      </xdr:spPr>
      <xdr:txBody>
        <a:bodyPr vertOverflow="clip" wrap="square" lIns="36576" tIns="32004"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fi-FI" sz="1000" b="1" i="0" u="none" strike="noStrike" kern="0" cap="none" spc="0" normalizeH="0" baseline="0" noProof="0">
              <a:ln>
                <a:noFill/>
              </a:ln>
              <a:solidFill>
                <a:srgbClr val="000000"/>
              </a:solidFill>
              <a:effectLst/>
              <a:uLnTx/>
              <a:uFillTx/>
              <a:latin typeface="Arial"/>
              <a:cs typeface="Arial"/>
            </a:rPr>
            <a:t>Toimenpiteen kuvaus</a:t>
          </a:r>
          <a:endParaRPr kumimoji="0" lang="fi-FI" sz="10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fi-FI" sz="1000" b="0" i="0" u="none" strike="noStrike" kern="0" cap="none" spc="0" normalizeH="0" baseline="0" noProof="0">
              <a:ln>
                <a:noFill/>
              </a:ln>
              <a:solidFill>
                <a:sysClr val="windowText" lastClr="000000"/>
              </a:solidFill>
              <a:effectLst/>
              <a:uLnTx/>
              <a:uFillTx/>
              <a:latin typeface="Arial"/>
              <a:cs typeface="Arial"/>
            </a:rPr>
            <a:t>Sähkölämmityskohteeseen asennetaan lämpöpumppu (ILP, PILP, IVLP, MLP), jolla vähennetään sähkönkulutusta. Sähkönkulutuksen väheneminen hyväksytään energiansäästöksi. </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fi-FI" sz="1000" b="1" i="0" u="none" strike="noStrike" kern="0" cap="none" spc="0" normalizeH="0" baseline="0" noProof="0">
            <a:ln>
              <a:noFill/>
            </a:ln>
            <a:solidFill>
              <a:sysClr val="windowText" lastClr="000000"/>
            </a:solidFill>
            <a:effectLst/>
            <a:uLnTx/>
            <a:uFillTx/>
            <a:latin typeface="Arial"/>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fi-FI" sz="1000" b="1" i="0" u="none" strike="noStrike" kern="0" cap="none" spc="0" normalizeH="0" baseline="0" noProof="0">
              <a:ln>
                <a:noFill/>
              </a:ln>
              <a:solidFill>
                <a:sysClr val="windowText" lastClr="000000"/>
              </a:solidFill>
              <a:effectLst/>
              <a:uLnTx/>
              <a:uFillTx/>
              <a:latin typeface="Arial"/>
              <a:cs typeface="Arial"/>
            </a:rPr>
            <a:t>Laskentaperiaatteen kuvaus</a:t>
          </a:r>
          <a:endParaRPr kumimoji="0" lang="fi-FI" sz="1000" b="0" i="0" u="none" strike="noStrike" kern="0" cap="none" spc="0" normalizeH="0" baseline="0" noProof="0">
            <a:ln>
              <a:noFill/>
            </a:ln>
            <a:solidFill>
              <a:sysClr val="windowText" lastClr="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ysClr val="windowText" lastClr="000000"/>
              </a:solidFill>
              <a:effectLst/>
              <a:uLnTx/>
              <a:uFillTx/>
              <a:latin typeface="Arial"/>
              <a:ea typeface="+mn-ea"/>
              <a:cs typeface="Arial"/>
            </a:rPr>
            <a:t>Säästö perustuu sähkönkulutuksen pienenemiseen, sillä lämmitysenergian tarve kohteessa ei muutu. Tarkastelussa on otettava huomioon lämpöpumpusta aiheutuva sähköenergian kulutuksen lisääntyminen.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fi-FI" sz="1000" b="0" i="0" u="none" strike="noStrike" kern="0" cap="none" spc="0" normalizeH="0" baseline="0" noProof="0">
            <a:ln>
              <a:noFill/>
            </a:ln>
            <a:solidFill>
              <a:sysClr val="windowText" lastClr="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ysClr val="windowText" lastClr="000000"/>
              </a:solidFill>
              <a:effectLst/>
              <a:uLnTx/>
              <a:uFillTx/>
              <a:latin typeface="Arial"/>
              <a:ea typeface="+mn-ea"/>
              <a:cs typeface="Arial"/>
            </a:rPr>
            <a:t>Laskennassa käytetään lämpöpumpputyypin mukaisia arvioita COP-arvoista seuraavasti:</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ysClr val="windowText" lastClr="000000"/>
              </a:solidFill>
              <a:effectLst/>
              <a:uLnTx/>
              <a:uFillTx/>
              <a:latin typeface="Arial"/>
              <a:ea typeface="+mn-ea"/>
              <a:cs typeface="Arial"/>
            </a:rPr>
            <a:t>- Poistoilmalämpöpumpuille (PILP) COP = 3,0</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ysClr val="windowText" lastClr="000000"/>
              </a:solidFill>
              <a:effectLst/>
              <a:uLnTx/>
              <a:uFillTx/>
              <a:latin typeface="Arial"/>
              <a:ea typeface="+mn-ea"/>
              <a:cs typeface="Arial"/>
            </a:rPr>
            <a:t>- Ilma-vesilämpöpumpuille (IVLP) COP = 2,5</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ysClr val="windowText" lastClr="000000"/>
              </a:solidFill>
              <a:effectLst/>
              <a:uLnTx/>
              <a:uFillTx/>
              <a:latin typeface="Arial"/>
              <a:ea typeface="+mn-ea"/>
              <a:cs typeface="Arial"/>
            </a:rPr>
            <a:t>- Ilma-ilmalämpöpumpuille (ILP) COP = 2,6</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ysClr val="windowText" lastClr="000000"/>
              </a:solidFill>
              <a:effectLst/>
              <a:uLnTx/>
              <a:uFillTx/>
              <a:latin typeface="Arial"/>
              <a:ea typeface="+mn-ea"/>
              <a:cs typeface="Arial"/>
            </a:rPr>
            <a:t>- Maalämpöpumpuille (MLP)  COP = 3,2</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fi-FI"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ysClr val="windowText" lastClr="000000"/>
              </a:solidFill>
              <a:effectLst/>
              <a:uLnTx/>
              <a:uFillTx/>
              <a:latin typeface="Arial"/>
              <a:ea typeface="+mn-ea"/>
              <a:cs typeface="Arial"/>
            </a:rPr>
            <a:t>Edellä olevat eri lämpöpumpputyypeille esitetyt COP-arvot kuvaavat tämän hetken markkinoilla olevien tavanomaisen tason lämpöpumppujen keskimääräisiä COP-arvoja ja niitä käytetään tässä laskennassa oletuksena.</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fi-FI"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rgbClr val="000000"/>
              </a:solidFill>
              <a:effectLst/>
              <a:uLnTx/>
              <a:uFillTx/>
              <a:latin typeface="Arial"/>
              <a:ea typeface="+mn-ea"/>
              <a:cs typeface="Arial"/>
            </a:rPr>
            <a:t>Laskennan lähtötietona tarvitaan lisäksi aina lämpöpumpun lämpöenergian vuosituotto, joka on  laskettava tapauskohtaisesti. Lämpöpumpun lämpöenergian vuosituotto on riippuvainen mm. sen mitoitustehosta ja kulutuskohteen ominaisuuksista, esimerkiksi PILP:n tapauksessa ilmanvaihdon lämpötilatasoista ja käyntiajasta. Esimerkki alla koskee tällaista tapausta.</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fi-FI" sz="1000" b="0" i="0" u="none" strike="noStrike" kern="0" cap="none" spc="0" normalizeH="0" baseline="0" noProof="0">
            <a:ln>
              <a:noFill/>
            </a:ln>
            <a:solidFill>
              <a:srgbClr val="000000"/>
            </a:solidFill>
            <a:effectLst/>
            <a:uLnTx/>
            <a:uFillTx/>
            <a:latin typeface="Arial"/>
            <a:ea typeface="+mn-ea"/>
            <a:cs typeface="Arial"/>
          </a:endParaRPr>
        </a:p>
      </xdr:txBody>
    </xdr:sp>
    <xdr:clientData/>
  </xdr:twoCellAnchor>
  <xdr:twoCellAnchor editAs="oneCell">
    <xdr:from>
      <xdr:col>1</xdr:col>
      <xdr:colOff>30480</xdr:colOff>
      <xdr:row>27</xdr:row>
      <xdr:rowOff>154305</xdr:rowOff>
    </xdr:from>
    <xdr:to>
      <xdr:col>7</xdr:col>
      <xdr:colOff>249554</xdr:colOff>
      <xdr:row>33</xdr:row>
      <xdr:rowOff>106682</xdr:rowOff>
    </xdr:to>
    <xdr:sp macro="" textlink="">
      <xdr:nvSpPr>
        <xdr:cNvPr id="5" name="Text Box 7">
          <a:extLst>
            <a:ext uri="{FF2B5EF4-FFF2-40B4-BE49-F238E27FC236}">
              <a16:creationId xmlns:a16="http://schemas.microsoft.com/office/drawing/2014/main" id="{E2DD2454-ECE8-4948-8D01-8FD51879CC8B}"/>
            </a:ext>
          </a:extLst>
        </xdr:cNvPr>
        <xdr:cNvSpPr txBox="1">
          <a:spLocks noChangeArrowheads="1"/>
        </xdr:cNvSpPr>
      </xdr:nvSpPr>
      <xdr:spPr bwMode="auto">
        <a:xfrm>
          <a:off x="640080" y="4526280"/>
          <a:ext cx="5248274" cy="923927"/>
        </a:xfrm>
        <a:prstGeom prst="rect">
          <a:avLst/>
        </a:prstGeom>
        <a:solidFill>
          <a:srgbClr val="FFFF99"/>
        </a:solidFill>
        <a:ln w="9525">
          <a:noFill/>
          <a:miter lim="800000"/>
          <a:headEnd/>
          <a:tailEnd/>
        </a:ln>
      </xdr:spPr>
      <xdr:txBody>
        <a:bodyPr vertOverflow="clip" wrap="square" lIns="36576" tIns="32004"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1" i="0" u="none" strike="noStrike" kern="0" cap="none" spc="0" normalizeH="0" baseline="0" noProof="0">
              <a:ln>
                <a:noFill/>
              </a:ln>
              <a:solidFill>
                <a:srgbClr val="000000"/>
              </a:solidFill>
              <a:effectLst/>
              <a:uLnTx/>
              <a:uFillTx/>
              <a:latin typeface="Arial"/>
              <a:cs typeface="Arial"/>
            </a:rPr>
            <a:t>Säästön laskentakaava:</a:t>
          </a:r>
          <a:endParaRPr kumimoji="0" lang="fi-FI" sz="10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rgbClr val="000000"/>
              </a:solidFill>
              <a:effectLst/>
              <a:uLnTx/>
              <a:uFillTx/>
              <a:latin typeface="Arial"/>
              <a:ea typeface="+mn-ea"/>
              <a:cs typeface="Arial"/>
            </a:rPr>
            <a:t>Lämmön säästö </a:t>
          </a:r>
          <a:r>
            <a:rPr kumimoji="0" lang="fi-FI" sz="1000" b="0" i="1" u="none" strike="noStrike" kern="0" cap="none" spc="0" normalizeH="0" baseline="0" noProof="0">
              <a:ln>
                <a:noFill/>
              </a:ln>
              <a:solidFill>
                <a:srgbClr val="000000"/>
              </a:solidFill>
              <a:effectLst/>
              <a:uLnTx/>
              <a:uFillTx/>
              <a:latin typeface="Arial"/>
              <a:ea typeface="+mn-ea"/>
              <a:cs typeface="Arial"/>
            </a:rPr>
            <a:t>(MWh/a) =</a:t>
          </a:r>
          <a:endParaRPr kumimoji="0" lang="fi-FI"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rgbClr val="000000"/>
              </a:solidFill>
              <a:effectLst/>
              <a:uLnTx/>
              <a:uFillTx/>
              <a:latin typeface="Arial"/>
              <a:ea typeface="+mn-ea"/>
              <a:cs typeface="Arial"/>
            </a:rPr>
            <a:t>Lämpöpumpun lämmitysenergian vuosituotto</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fi-FI"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rgbClr val="000000"/>
              </a:solidFill>
              <a:effectLst/>
              <a:uLnTx/>
              <a:uFillTx/>
              <a:latin typeface="Arial"/>
              <a:ea typeface="+mn-ea"/>
              <a:cs typeface="Arial"/>
            </a:rPr>
            <a:t>Sähkön kulutuksen kasvu </a:t>
          </a:r>
          <a:r>
            <a:rPr kumimoji="0" lang="fi-FI" sz="1000" b="0" i="1" u="none" strike="noStrike" kern="0" cap="none" spc="0" normalizeH="0" baseline="0" noProof="0">
              <a:ln>
                <a:noFill/>
              </a:ln>
              <a:solidFill>
                <a:srgbClr val="000000"/>
              </a:solidFill>
              <a:effectLst/>
              <a:uLnTx/>
              <a:uFillTx/>
              <a:latin typeface="Arial"/>
              <a:ea typeface="+mn-ea"/>
              <a:cs typeface="Arial"/>
            </a:rPr>
            <a:t>(MWh/a) </a:t>
          </a:r>
          <a:r>
            <a:rPr kumimoji="0" lang="fi-FI" sz="1000" b="0" i="0" u="none" strike="noStrike" kern="0" cap="none" spc="0" normalizeH="0" baseline="0" noProof="0">
              <a:ln>
                <a:noFill/>
              </a:ln>
              <a:solidFill>
                <a:srgbClr val="000000"/>
              </a:solidFill>
              <a:effectLst/>
              <a:uLnTx/>
              <a:uFillTx/>
              <a:latin typeface="Arial"/>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rgbClr val="000000"/>
              </a:solidFill>
              <a:effectLst/>
              <a:uLnTx/>
              <a:uFillTx/>
              <a:latin typeface="Arial"/>
              <a:ea typeface="+mn-ea"/>
              <a:cs typeface="Arial"/>
            </a:rPr>
            <a:t>Lämpöpumpun lämmitysenergian vuosituotto / lämpöpumpun COP</a:t>
          </a:r>
          <a:endParaRPr kumimoji="0" lang="fi-FI" sz="1000" b="0" i="1" u="none" strike="noStrike" kern="0" cap="none" spc="0" normalizeH="0" baseline="0" noProof="0">
            <a:ln>
              <a:noFill/>
            </a:ln>
            <a:solidFill>
              <a:srgbClr val="000000"/>
            </a:solidFill>
            <a:effectLst/>
            <a:uLnTx/>
            <a:uFillTx/>
            <a:latin typeface="Arial"/>
            <a:ea typeface="+mn-ea"/>
            <a:cs typeface="Arial"/>
          </a:endParaRPr>
        </a:p>
      </xdr:txBody>
    </xdr:sp>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28575</xdr:colOff>
      <xdr:row>4</xdr:row>
      <xdr:rowOff>47625</xdr:rowOff>
    </xdr:from>
    <xdr:to>
      <xdr:col>7</xdr:col>
      <xdr:colOff>447675</xdr:colOff>
      <xdr:row>28</xdr:row>
      <xdr:rowOff>76200</xdr:rowOff>
    </xdr:to>
    <xdr:sp macro="" textlink="">
      <xdr:nvSpPr>
        <xdr:cNvPr id="2" name="Text Box 15">
          <a:extLst>
            <a:ext uri="{FF2B5EF4-FFF2-40B4-BE49-F238E27FC236}">
              <a16:creationId xmlns:a16="http://schemas.microsoft.com/office/drawing/2014/main" id="{5CB89F3F-694A-47B7-BAB7-84B11E4895A5}"/>
            </a:ext>
          </a:extLst>
        </xdr:cNvPr>
        <xdr:cNvSpPr txBox="1">
          <a:spLocks noChangeArrowheads="1"/>
        </xdr:cNvSpPr>
      </xdr:nvSpPr>
      <xdr:spPr bwMode="auto">
        <a:xfrm>
          <a:off x="857250" y="590550"/>
          <a:ext cx="6781800" cy="3914775"/>
        </a:xfrm>
        <a:prstGeom prst="rect">
          <a:avLst/>
        </a:prstGeom>
        <a:solidFill>
          <a:srgbClr val="FFFFFF"/>
        </a:solidFill>
        <a:ln w="9525">
          <a:noFill/>
          <a:miter lim="800000"/>
          <a:headEnd/>
          <a:tailEnd/>
        </a:ln>
      </xdr:spPr>
      <xdr:txBody>
        <a:bodyPr vertOverflow="clip" wrap="square" lIns="36576" tIns="32004"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fi-FI" sz="1000" b="1" i="0" u="none" strike="noStrike" kern="0" cap="none" spc="0" normalizeH="0" baseline="0" noProof="0">
              <a:ln>
                <a:noFill/>
              </a:ln>
              <a:solidFill>
                <a:srgbClr val="000000"/>
              </a:solidFill>
              <a:effectLst/>
              <a:uLnTx/>
              <a:uFillTx/>
              <a:latin typeface="Arial"/>
              <a:cs typeface="Arial"/>
            </a:rPr>
            <a:t>Toimenpiteen kuvaus</a:t>
          </a:r>
          <a:endParaRPr kumimoji="0" lang="fi-FI" sz="10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fi-FI" sz="1000" b="0" i="0" u="none" strike="noStrike" kern="0" cap="none" spc="0" normalizeH="0" baseline="0" noProof="0">
              <a:ln>
                <a:noFill/>
              </a:ln>
              <a:solidFill>
                <a:srgbClr val="000000"/>
              </a:solidFill>
              <a:effectLst/>
              <a:uLnTx/>
              <a:uFillTx/>
              <a:latin typeface="Arial"/>
              <a:ea typeface="+mn-ea"/>
              <a:cs typeface="Arial"/>
            </a:rPr>
            <a:t>Rakennuksissa tilojen lämmitykseen kohdistuvasta energiankulutuksesta voidaan tilatehokkuuden parantumisen kautta laskea säästöä silloin, kun yhdestä tai useammasta rakennuksesta siirrytään tilankäytöltään tehokkaampaan tilaan tai tiloihin. Tällöin tilojen lämmitykseen käytettävä energiankulutus henkilöä kohden pienenee. </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fi-FI" sz="1000" b="0" i="0" u="none" strike="noStrike" kern="0" cap="none" spc="0" normalizeH="0" baseline="0" noProof="0">
              <a:ln>
                <a:noFill/>
              </a:ln>
              <a:solidFill>
                <a:srgbClr val="000000"/>
              </a:solidFill>
              <a:effectLst/>
              <a:uLnTx/>
              <a:uFillTx/>
              <a:latin typeface="Arial"/>
              <a:ea typeface="+mn-ea"/>
              <a:cs typeface="Arial"/>
            </a:rPr>
            <a:t>Lisäksi siirron kohteena olevien käyttöön otettavien tilojen rakennuksen ominaislämmönkulutus voi olla aiempien tilojen vastaavaa kulutusta pienempi, josta myös voi syntyä säästöä. </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fi-FI" sz="1000" b="0" i="0" u="none" strike="noStrike" kern="0" cap="none" spc="0" normalizeH="0" baseline="0" noProof="0">
              <a:ln>
                <a:noFill/>
              </a:ln>
              <a:solidFill>
                <a:srgbClr val="000000"/>
              </a:solidFill>
              <a:effectLst/>
              <a:uLnTx/>
              <a:uFillTx/>
              <a:latin typeface="Arial"/>
              <a:ea typeface="+mn-ea"/>
              <a:cs typeface="Arial"/>
            </a:rPr>
            <a:t>Toimijan kannalta aiemmista tiloista siirrettävien toimintojen laitesähkön kulutuksen oletetaan siirtyvän siirron kohteena oleviin tiloihin, eikä siitä tilatehokkuuden parantamiseen liittyen lasketa energiansäästöä. </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fi-FI" sz="1000" b="0" i="0" u="none" strike="noStrike" kern="0" cap="none" spc="0" normalizeH="0" baseline="0" noProof="0">
              <a:ln>
                <a:noFill/>
              </a:ln>
              <a:solidFill>
                <a:srgbClr val="000000"/>
              </a:solidFill>
              <a:effectLst/>
              <a:uLnTx/>
              <a:uFillTx/>
              <a:latin typeface="Arial"/>
              <a:ea typeface="+mn-ea"/>
              <a:cs typeface="Arial"/>
            </a:rPr>
            <a:t>Toimenpiteen vaikutus on voimassa seuraavaan muutokseen, joka muuttaa merkittävästi ominaiskutusta henkilöä kohden.</a:t>
          </a:r>
          <a:endParaRPr kumimoji="0" lang="fi-FI" sz="10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fi-FI" sz="1000" b="1" i="0" u="none" strike="noStrike" kern="0" cap="none" spc="0" normalizeH="0" baseline="0" noProof="0">
              <a:ln>
                <a:noFill/>
              </a:ln>
              <a:solidFill>
                <a:srgbClr val="000000"/>
              </a:solidFill>
              <a:effectLst/>
              <a:uLnTx/>
              <a:uFillTx/>
              <a:latin typeface="Arial"/>
              <a:cs typeface="Arial"/>
            </a:rPr>
            <a:t>Laskentaperiaatteen kuvaus</a:t>
          </a:r>
          <a:endParaRPr kumimoji="0" lang="fi-FI" sz="10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rgbClr val="000000"/>
              </a:solidFill>
              <a:effectLst/>
              <a:uLnTx/>
              <a:uFillTx/>
              <a:latin typeface="Arial"/>
              <a:cs typeface="Arial"/>
            </a:rPr>
            <a:t>Säästö lasketaan karkealla tasolla laskien käytössä olevien tilojen ominaislämmönkulutus henkilöä kohden  lähtötilanteessa ja muutoksen jälkeen olettaen, että ainoastaan rakennuksen tilojen lämmitykseen kuluva energiankäyttö pienenee.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rgbClr val="000000"/>
              </a:solidFill>
              <a:effectLst/>
              <a:uLnTx/>
              <a:uFillTx/>
              <a:latin typeface="Arial"/>
              <a:cs typeface="Arial"/>
            </a:rPr>
            <a:t>Kulutuksen oletetaan pienentyvän samassa suhteessa sekä tilojen lämmityksessä että ilmanvaihdon lämmityksessä.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rgbClr val="000000"/>
              </a:solidFill>
              <a:effectLst/>
              <a:uLnTx/>
              <a:uFillTx/>
              <a:latin typeface="Arial"/>
              <a:cs typeface="Arial"/>
            </a:rPr>
            <a:t>Laitesähkön ja lämpimän käyttöveden kulutuksen oletetaan siirtyvän uuteen tilaan kokonaisuudessaan ja muutoksia jäähdytystarpeissa ei oteta tässä laskennassa huomioon.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rgbClr val="000000"/>
              </a:solidFill>
              <a:effectLst/>
              <a:uLnTx/>
              <a:uFillTx/>
              <a:latin typeface="Arial"/>
              <a:cs typeface="Arial"/>
            </a:rPr>
            <a:t>Rakennuksen lämmitetty pinta-ala ja rakennuksen vuotuinen lämmönkulutus tai vaihtoehtoisesti rakennuksen kulutusseurannan kautta saatu ominaisenergiankulutus pinta-alaa kohden tiedetään.Lisäksi lähtötietoina tarvitaan  tieto toimijan käytössä  olevan tillan  pinta-alasta sekä henkilömäärästä lähtötilanteessa ja  muutoksen jälkeen. Lämpimän </a:t>
          </a:r>
          <a:r>
            <a:rPr kumimoji="0" lang="fi-FI" sz="1000" b="0" i="0" u="none" strike="noStrike" kern="0" cap="none" spc="0" normalizeH="0" baseline="0" noProof="0">
              <a:ln>
                <a:noFill/>
              </a:ln>
              <a:solidFill>
                <a:sysClr val="windowText" lastClr="000000"/>
              </a:solidFill>
              <a:effectLst/>
              <a:uLnTx/>
              <a:uFillTx/>
              <a:latin typeface="Arial"/>
              <a:cs typeface="Arial"/>
            </a:rPr>
            <a:t>käyttöveden (LKV) kulutukseksi arvioidaan toimistorakennuksessa </a:t>
          </a:r>
          <a:r>
            <a:rPr kumimoji="0" lang="fi-FI" sz="1000" b="0" i="0" u="none" strike="noStrike" kern="0" cap="none" spc="0" normalizeH="0" baseline="0" noProof="0">
              <a:ln>
                <a:noFill/>
              </a:ln>
              <a:solidFill>
                <a:srgbClr val="000000"/>
              </a:solidFill>
              <a:effectLst/>
              <a:uLnTx/>
              <a:uFillTx/>
              <a:latin typeface="Arial"/>
              <a:cs typeface="Arial"/>
            </a:rPr>
            <a:t>15% koko rakennuksen lämmönkulutuksesta.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rgbClr val="000000"/>
              </a:solidFill>
              <a:effectLst/>
              <a:uLnTx/>
              <a:uFillTx/>
              <a:latin typeface="Arial"/>
              <a:cs typeface="Arial"/>
            </a:rPr>
            <a:t>Lämpöenergian säästö lasketaan määrittämällä lähtötietojen perusteella lämmitysenergian ominaiskulutus henkilöä kohden (</a:t>
          </a:r>
          <a:r>
            <a:rPr kumimoji="0" lang="fi-FI" sz="1000" b="0" i="0" u="none" strike="noStrike" kern="0" cap="none" spc="0" normalizeH="0" baseline="0" noProof="0">
              <a:ln>
                <a:noFill/>
              </a:ln>
              <a:solidFill>
                <a:sysClr val="windowText" lastClr="000000"/>
              </a:solidFill>
              <a:effectLst/>
              <a:uLnTx/>
              <a:uFillTx/>
              <a:latin typeface="Arial"/>
              <a:cs typeface="Arial"/>
            </a:rPr>
            <a:t>MWh/hlö) lähtötilanteessa ja muutoksen jälkeen.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1" i="0" u="none" strike="noStrike" kern="0" cap="none" spc="0" normalizeH="0" baseline="0" noProof="0">
              <a:ln>
                <a:noFill/>
              </a:ln>
              <a:solidFill>
                <a:sysClr val="windowText" lastClr="000000"/>
              </a:solidFill>
              <a:effectLst/>
              <a:uLnTx/>
              <a:uFillTx/>
              <a:latin typeface="Arial"/>
              <a:cs typeface="Arial"/>
            </a:rPr>
            <a:t>HUOM! </a:t>
          </a:r>
          <a:r>
            <a:rPr kumimoji="0" lang="fi-FI" sz="1000" b="0" i="0" u="none" strike="noStrike" kern="0" cap="none" spc="0" normalizeH="0" baseline="0" noProof="0">
              <a:ln>
                <a:noFill/>
              </a:ln>
              <a:solidFill>
                <a:sysClr val="windowText" lastClr="000000"/>
              </a:solidFill>
              <a:effectLst/>
              <a:uLnTx/>
              <a:uFillTx/>
              <a:latin typeface="Arial"/>
              <a:cs typeface="Arial"/>
            </a:rPr>
            <a:t>Yksinkertainen laskenta ei huomioi rakennuksen tilojen mahdollista erilaista energiankäyttöä, </a:t>
          </a:r>
          <a:r>
            <a:rPr kumimoji="0" lang="fi-FI" sz="1000" b="0" i="0" u="none" strike="noStrike" kern="0" cap="none" spc="0" normalizeH="0" baseline="0" noProof="0">
              <a:ln>
                <a:noFill/>
              </a:ln>
              <a:solidFill>
                <a:srgbClr val="000000"/>
              </a:solidFill>
              <a:effectLst/>
              <a:uLnTx/>
              <a:uFillTx/>
              <a:latin typeface="Arial"/>
              <a:cs typeface="Arial"/>
            </a:rPr>
            <a:t>mikäli toimistorakennuksessa on ruokala, liiketiloja tai lämmin autohalli ja näin pääsääntöisesti laskenta soveltuu valtaosin samaa toimintaa käsittävään rakennukseen.</a:t>
          </a:r>
        </a:p>
      </xdr:txBody>
    </xdr:sp>
    <xdr:clientData/>
  </xdr:twoCellAnchor>
  <xdr:twoCellAnchor editAs="oneCell">
    <xdr:from>
      <xdr:col>1</xdr:col>
      <xdr:colOff>25823</xdr:colOff>
      <xdr:row>28</xdr:row>
      <xdr:rowOff>47624</xdr:rowOff>
    </xdr:from>
    <xdr:to>
      <xdr:col>5</xdr:col>
      <xdr:colOff>262466</xdr:colOff>
      <xdr:row>33</xdr:row>
      <xdr:rowOff>128058</xdr:rowOff>
    </xdr:to>
    <xdr:sp macro="" textlink="">
      <xdr:nvSpPr>
        <xdr:cNvPr id="3" name="Text Box 7">
          <a:extLst>
            <a:ext uri="{FF2B5EF4-FFF2-40B4-BE49-F238E27FC236}">
              <a16:creationId xmlns:a16="http://schemas.microsoft.com/office/drawing/2014/main" id="{BED40FD8-9B34-4051-B497-0937522DED53}"/>
            </a:ext>
          </a:extLst>
        </xdr:cNvPr>
        <xdr:cNvSpPr txBox="1">
          <a:spLocks noChangeArrowheads="1"/>
        </xdr:cNvSpPr>
      </xdr:nvSpPr>
      <xdr:spPr bwMode="auto">
        <a:xfrm>
          <a:off x="854498" y="4581524"/>
          <a:ext cx="5218218" cy="890059"/>
        </a:xfrm>
        <a:prstGeom prst="rect">
          <a:avLst/>
        </a:prstGeom>
        <a:solidFill>
          <a:srgbClr val="FFFF99"/>
        </a:solidFill>
        <a:ln w="9525">
          <a:noFill/>
          <a:miter lim="800000"/>
          <a:headEnd/>
          <a:tailEnd/>
        </a:ln>
      </xdr:spPr>
      <xdr:txBody>
        <a:bodyPr vertOverflow="clip" wrap="square" lIns="36576" tIns="32004"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1" i="0" u="none" strike="noStrike" kern="0" cap="none" spc="0" normalizeH="0" baseline="0" noProof="0">
              <a:ln>
                <a:noFill/>
              </a:ln>
              <a:solidFill>
                <a:srgbClr val="000000"/>
              </a:solidFill>
              <a:effectLst/>
              <a:uLnTx/>
              <a:uFillTx/>
              <a:latin typeface="Arial"/>
              <a:cs typeface="Arial"/>
            </a:rPr>
            <a:t>Säästön laskentakaava:</a:t>
          </a:r>
          <a:endParaRPr kumimoji="0" lang="fi-FI" sz="10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rgbClr val="000000"/>
              </a:solidFill>
              <a:effectLst/>
              <a:uLnTx/>
              <a:uFillTx/>
              <a:latin typeface="Arial"/>
              <a:cs typeface="Arial"/>
            </a:rPr>
            <a:t>Lämpöenergian säästö </a:t>
          </a:r>
          <a:r>
            <a:rPr kumimoji="0" lang="fi-FI" sz="1000" b="0" i="1" u="none" strike="noStrike" kern="0" cap="none" spc="0" normalizeH="0" baseline="0" noProof="0">
              <a:ln>
                <a:noFill/>
              </a:ln>
              <a:solidFill>
                <a:srgbClr val="000000"/>
              </a:solidFill>
              <a:effectLst/>
              <a:uLnTx/>
              <a:uFillTx/>
              <a:latin typeface="Arial"/>
              <a:cs typeface="Arial"/>
            </a:rPr>
            <a:t>(</a:t>
          </a:r>
          <a:r>
            <a:rPr kumimoji="0" lang="fi-FI" sz="1000" b="0" i="1" u="none" strike="noStrike" kern="0" cap="none" spc="0" normalizeH="0" baseline="0" noProof="0">
              <a:ln>
                <a:noFill/>
              </a:ln>
              <a:solidFill>
                <a:srgbClr val="000000"/>
              </a:solidFill>
              <a:effectLst/>
              <a:uLnTx/>
              <a:uFillTx/>
              <a:latin typeface="Arial"/>
              <a:ea typeface="+mn-ea"/>
              <a:cs typeface="Arial"/>
            </a:rPr>
            <a:t>MWh/a)</a:t>
          </a:r>
          <a:r>
            <a:rPr kumimoji="0" lang="fi-FI" sz="1000" b="0" i="0" u="none" strike="noStrike" kern="0" cap="none" spc="0" normalizeH="0" baseline="0" noProof="0">
              <a:ln>
                <a:noFill/>
              </a:ln>
              <a:solidFill>
                <a:srgbClr val="000000"/>
              </a:solidFill>
              <a:effectLst/>
              <a:uLnTx/>
              <a:uFillTx/>
              <a:latin typeface="Arial"/>
              <a:cs typeface="Arial"/>
            </a:rPr>
            <a:t> = käytössä olevien tilojen lämmityksen ominaiskulutus henkilöä kohden </a:t>
          </a:r>
          <a:r>
            <a:rPr kumimoji="0" lang="fi-FI" sz="1000" b="0" i="1" u="none" strike="noStrike" kern="0" cap="none" spc="0" normalizeH="0" baseline="0" noProof="0">
              <a:ln>
                <a:noFill/>
              </a:ln>
              <a:solidFill>
                <a:srgbClr val="000000"/>
              </a:solidFill>
              <a:effectLst/>
              <a:uLnTx/>
              <a:uFillTx/>
              <a:latin typeface="Arial"/>
              <a:cs typeface="Arial"/>
            </a:rPr>
            <a:t>(</a:t>
          </a:r>
          <a:r>
            <a:rPr kumimoji="0" lang="fi-FI" sz="1000" b="0" i="1" u="none" strike="noStrike" kern="0" cap="none" spc="0" normalizeH="0" baseline="0" noProof="0">
              <a:ln>
                <a:noFill/>
              </a:ln>
              <a:solidFill>
                <a:srgbClr val="000000"/>
              </a:solidFill>
              <a:effectLst/>
              <a:uLnTx/>
              <a:uFillTx/>
              <a:latin typeface="Arial"/>
              <a:ea typeface="+mn-ea"/>
              <a:cs typeface="Arial"/>
            </a:rPr>
            <a:t>MWh/hlö</a:t>
          </a:r>
          <a:r>
            <a:rPr kumimoji="0" lang="fi-FI" sz="1000" b="0" i="0" u="none" strike="noStrike" kern="0" cap="none" spc="0" normalizeH="0" baseline="0" noProof="0">
              <a:ln>
                <a:noFill/>
              </a:ln>
              <a:solidFill>
                <a:srgbClr val="000000"/>
              </a:solidFill>
              <a:effectLst/>
              <a:uLnTx/>
              <a:uFillTx/>
              <a:latin typeface="Arial"/>
              <a:cs typeface="Arial"/>
            </a:rPr>
            <a:t>) ennen muutosta − käytössä olevien tilojen lämmityksen ominaiskulutus henkilöä kohden muutoksen jälkeen (MWh/hlö) * käytössä olevan tilan pinta-ala muutoksen jälkeen. </a:t>
          </a:r>
        </a:p>
      </xdr:txBody>
    </xdr:sp>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575310</xdr:colOff>
      <xdr:row>14</xdr:row>
      <xdr:rowOff>123825</xdr:rowOff>
    </xdr:from>
    <xdr:to>
      <xdr:col>7</xdr:col>
      <xdr:colOff>222884</xdr:colOff>
      <xdr:row>19</xdr:row>
      <xdr:rowOff>7620</xdr:rowOff>
    </xdr:to>
    <xdr:sp macro="" textlink="">
      <xdr:nvSpPr>
        <xdr:cNvPr id="2" name="Text Box 7">
          <a:extLst>
            <a:ext uri="{FF2B5EF4-FFF2-40B4-BE49-F238E27FC236}">
              <a16:creationId xmlns:a16="http://schemas.microsoft.com/office/drawing/2014/main" id="{2D45194C-9EA5-4B99-B9CF-338CB09AB2C8}"/>
            </a:ext>
          </a:extLst>
        </xdr:cNvPr>
        <xdr:cNvSpPr txBox="1">
          <a:spLocks noChangeArrowheads="1"/>
        </xdr:cNvSpPr>
      </xdr:nvSpPr>
      <xdr:spPr bwMode="auto">
        <a:xfrm>
          <a:off x="575310" y="2257425"/>
          <a:ext cx="5076824" cy="693420"/>
        </a:xfrm>
        <a:prstGeom prst="rect">
          <a:avLst/>
        </a:prstGeom>
        <a:solidFill>
          <a:srgbClr val="FFFF99"/>
        </a:solidFill>
        <a:ln w="9525">
          <a:noFill/>
          <a:miter lim="800000"/>
          <a:headEnd/>
          <a:tailEnd/>
        </a:ln>
      </xdr:spPr>
      <xdr:txBody>
        <a:bodyPr vertOverflow="clip" wrap="square" lIns="36576" tIns="32004"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1" i="0" u="none" strike="noStrike" kern="0" cap="none" spc="0" normalizeH="0" baseline="0" noProof="0">
              <a:ln>
                <a:noFill/>
              </a:ln>
              <a:solidFill>
                <a:sysClr val="windowText" lastClr="000000"/>
              </a:solidFill>
              <a:effectLst/>
              <a:uLnTx/>
              <a:uFillTx/>
              <a:latin typeface="Arial"/>
              <a:cs typeface="Arial"/>
            </a:rPr>
            <a:t>Säästön laskentakaava:</a:t>
          </a:r>
          <a:endParaRPr kumimoji="0" lang="fi-FI" sz="1000" b="0" i="0" u="none" strike="noStrike" kern="0" cap="none" spc="0" normalizeH="0" baseline="0" noProof="0">
            <a:ln>
              <a:noFill/>
            </a:ln>
            <a:solidFill>
              <a:sysClr val="windowText" lastClr="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ysClr val="windowText" lastClr="000000"/>
              </a:solidFill>
              <a:effectLst/>
              <a:uLnTx/>
              <a:uFillTx/>
              <a:latin typeface="Arial"/>
              <a:ea typeface="+mn-ea"/>
              <a:cs typeface="Arial"/>
            </a:rPr>
            <a:t>Säästö (MWh/a) = Paikallisesti uusiutuvalla energialla tuotettu ja ko. kohteessa käytettävä lämpö-  tai sähköenergia, joka korvaa ko. kohteen ostoenergiaa (ostettu lämpö tai sähkö tai ostettu polttoaine).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fi-FI" sz="1000" b="0" i="1" u="none" strike="noStrike" kern="0" cap="none" spc="0" normalizeH="0" baseline="0" noProof="0">
            <a:ln>
              <a:noFill/>
            </a:ln>
            <a:solidFill>
              <a:srgbClr val="000000"/>
            </a:solidFill>
            <a:effectLst/>
            <a:uLnTx/>
            <a:uFillTx/>
            <a:latin typeface="Arial"/>
            <a:cs typeface="Arial"/>
          </a:endParaRPr>
        </a:p>
      </xdr:txBody>
    </xdr:sp>
    <xdr:clientData/>
  </xdr:twoCellAnchor>
  <xdr:twoCellAnchor editAs="oneCell">
    <xdr:from>
      <xdr:col>0</xdr:col>
      <xdr:colOff>561975</xdr:colOff>
      <xdr:row>4</xdr:row>
      <xdr:rowOff>38099</xdr:rowOff>
    </xdr:from>
    <xdr:to>
      <xdr:col>7</xdr:col>
      <xdr:colOff>352425</xdr:colOff>
      <xdr:row>14</xdr:row>
      <xdr:rowOff>133350</xdr:rowOff>
    </xdr:to>
    <xdr:sp macro="" textlink="">
      <xdr:nvSpPr>
        <xdr:cNvPr id="3" name="Text Box 15">
          <a:extLst>
            <a:ext uri="{FF2B5EF4-FFF2-40B4-BE49-F238E27FC236}">
              <a16:creationId xmlns:a16="http://schemas.microsoft.com/office/drawing/2014/main" id="{A7AC1C75-561D-4F28-868B-832890B660E0}"/>
            </a:ext>
          </a:extLst>
        </xdr:cNvPr>
        <xdr:cNvSpPr txBox="1">
          <a:spLocks noChangeArrowheads="1"/>
        </xdr:cNvSpPr>
      </xdr:nvSpPr>
      <xdr:spPr bwMode="auto">
        <a:xfrm>
          <a:off x="561975" y="552449"/>
          <a:ext cx="5219700" cy="1714501"/>
        </a:xfrm>
        <a:prstGeom prst="rect">
          <a:avLst/>
        </a:prstGeom>
        <a:solidFill>
          <a:srgbClr val="FFFFFF"/>
        </a:solidFill>
        <a:ln w="9525">
          <a:noFill/>
          <a:miter lim="800000"/>
          <a:headEnd/>
          <a:tailEnd/>
        </a:ln>
      </xdr:spPr>
      <xdr:txBody>
        <a:bodyPr vertOverflow="clip" wrap="square" lIns="36576" tIns="32004"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fi-FI" sz="1000" b="1" i="0" u="none" strike="noStrike" kern="0" cap="none" spc="0" normalizeH="0" baseline="0" noProof="0">
              <a:ln>
                <a:noFill/>
              </a:ln>
              <a:solidFill>
                <a:sysClr val="windowText" lastClr="000000"/>
              </a:solidFill>
              <a:effectLst/>
              <a:uLnTx/>
              <a:uFillTx/>
              <a:latin typeface="Arial"/>
              <a:cs typeface="Arial"/>
            </a:rPr>
            <a:t>Toimenpiteen kuvaus</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fi-FI" sz="1000" b="0" i="0" u="none" strike="noStrike" kern="0" cap="none" spc="0" normalizeH="0" baseline="0" noProof="0">
              <a:ln>
                <a:noFill/>
              </a:ln>
              <a:solidFill>
                <a:sysClr val="windowText" lastClr="000000"/>
              </a:solidFill>
              <a:effectLst/>
              <a:uLnTx/>
              <a:uFillTx/>
              <a:latin typeface="Arial"/>
              <a:cs typeface="Arial"/>
            </a:rPr>
            <a:t>Energiamuodon tai polttoaineen vaihto ei pääsääntöisesti ole energiansäästötoimi. </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fi-FI" sz="1000" b="0" i="0" u="none" strike="noStrike" kern="0" cap="none" spc="0" normalizeH="0" baseline="0" noProof="0">
              <a:ln>
                <a:noFill/>
              </a:ln>
              <a:solidFill>
                <a:sysClr val="windowText" lastClr="000000"/>
              </a:solidFill>
              <a:effectLst/>
              <a:uLnTx/>
              <a:uFillTx/>
              <a:latin typeface="Arial"/>
              <a:cs typeface="Arial"/>
            </a:rPr>
            <a:t>Siirryttäessä kokonaan tai osittain omaan paikalliseen uusiutuvia energialähteitä käyttävään energiantuotantoon hyyväksytään energiamuodon muutos energiaenergiatehokkuus-sopimuksissa energiansäästöksi siltä osin, kun se vähentää ostoenergian tarvetta.</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fi-FI" sz="1000" b="1" i="0" u="none" strike="noStrike" kern="0" cap="none" spc="0" normalizeH="0" baseline="0" noProof="0">
              <a:ln>
                <a:noFill/>
              </a:ln>
              <a:solidFill>
                <a:sysClr val="windowText" lastClr="000000"/>
              </a:solidFill>
              <a:effectLst/>
              <a:uLnTx/>
              <a:uFillTx/>
              <a:latin typeface="Arial"/>
              <a:cs typeface="Arial"/>
            </a:rPr>
            <a:t>Laskentaperiaatteen kuvaus</a:t>
          </a:r>
          <a:endParaRPr kumimoji="0" lang="fi-FI" sz="1000" b="0" i="0" u="none" strike="noStrike" kern="0" cap="none" spc="0" normalizeH="0" baseline="0" noProof="0">
            <a:ln>
              <a:noFill/>
            </a:ln>
            <a:solidFill>
              <a:sysClr val="windowText" lastClr="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ysClr val="windowText" lastClr="000000"/>
              </a:solidFill>
              <a:effectLst/>
              <a:uLnTx/>
              <a:uFillTx/>
              <a:latin typeface="Arial"/>
              <a:ea typeface="+mn-ea"/>
              <a:cs typeface="Arial"/>
            </a:rPr>
            <a:t>Energian tuotantomuotoa tai polttoainetta vaihdettaessa rakennuksen energian loppukäytön määrä ei muutu.</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ysClr val="windowText" lastClr="000000"/>
              </a:solidFill>
              <a:effectLst/>
              <a:uLnTx/>
              <a:uFillTx/>
              <a:latin typeface="Arial"/>
              <a:ea typeface="+mn-ea"/>
              <a:cs typeface="Arial"/>
            </a:rPr>
            <a:t>Säästöksi voidaan laskea paikallisesti tuoteutulla uusiutuvalla energialla (esim. kiinteistökohtainen tuulivoima, aurinkopaneeli, hake omasta metsästä) korvatun ostoenergian tai ostopolttoaineen tarpeen väheneminen.</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12</xdr:row>
      <xdr:rowOff>85725</xdr:rowOff>
    </xdr:from>
    <xdr:to>
      <xdr:col>6</xdr:col>
      <xdr:colOff>185208</xdr:colOff>
      <xdr:row>15</xdr:row>
      <xdr:rowOff>123825</xdr:rowOff>
    </xdr:to>
    <xdr:sp macro="" textlink="">
      <xdr:nvSpPr>
        <xdr:cNvPr id="4" name="Text Box 2">
          <a:extLst>
            <a:ext uri="{FF2B5EF4-FFF2-40B4-BE49-F238E27FC236}">
              <a16:creationId xmlns:a16="http://schemas.microsoft.com/office/drawing/2014/main" id="{00000000-0008-0000-0200-000004000000}"/>
            </a:ext>
          </a:extLst>
        </xdr:cNvPr>
        <xdr:cNvSpPr txBox="1">
          <a:spLocks noChangeArrowheads="1"/>
        </xdr:cNvSpPr>
      </xdr:nvSpPr>
      <xdr:spPr bwMode="auto">
        <a:xfrm>
          <a:off x="1028700" y="15249525"/>
          <a:ext cx="4480983" cy="523875"/>
        </a:xfrm>
        <a:prstGeom prst="rect">
          <a:avLst/>
        </a:prstGeom>
        <a:solidFill>
          <a:srgbClr val="FFFF99"/>
        </a:solidFill>
        <a:ln w="9525">
          <a:noFill/>
          <a:miter lim="800000"/>
          <a:headEnd/>
          <a:tailEnd/>
        </a:ln>
      </xdr:spPr>
      <xdr:txBody>
        <a:bodyPr vertOverflow="clip" wrap="square" lIns="36576" tIns="32004" rIns="0" bIns="0" anchor="t" upright="1"/>
        <a:lstStyle/>
        <a:p>
          <a:pPr algn="l" rtl="0">
            <a:defRPr sz="1000"/>
          </a:pPr>
          <a:r>
            <a:rPr lang="fi-FI" sz="1000" b="1" i="0" u="none" strike="noStrike" baseline="0">
              <a:solidFill>
                <a:srgbClr val="000000"/>
              </a:solidFill>
              <a:latin typeface="Arial"/>
              <a:cs typeface="Arial"/>
            </a:rPr>
            <a:t>Säästön laskentakaava</a:t>
          </a:r>
          <a:endParaRPr lang="fi-FI" sz="1000" b="0" i="0" u="none" strike="noStrike" baseline="0">
            <a:solidFill>
              <a:srgbClr val="000000"/>
            </a:solidFill>
            <a:latin typeface="Arial"/>
            <a:cs typeface="Arial"/>
          </a:endParaRPr>
        </a:p>
        <a:p>
          <a:pPr algn="l" rtl="0">
            <a:defRPr sz="1000"/>
          </a:pPr>
          <a:r>
            <a:rPr lang="fi-FI" sz="1000" b="0" i="0" u="none" strike="noStrike" baseline="0">
              <a:solidFill>
                <a:srgbClr val="000000"/>
              </a:solidFill>
              <a:latin typeface="Arial"/>
              <a:cs typeface="Arial"/>
            </a:rPr>
            <a:t>Säästö </a:t>
          </a:r>
          <a:r>
            <a:rPr lang="fi-FI" sz="1000" b="0" i="1" u="none" strike="noStrike" baseline="0">
              <a:solidFill>
                <a:srgbClr val="000000"/>
              </a:solidFill>
              <a:latin typeface="Arial"/>
              <a:cs typeface="Arial"/>
            </a:rPr>
            <a:t>(MWh/a)</a:t>
          </a:r>
          <a:r>
            <a:rPr lang="fi-FI" sz="1000" b="0" i="0" u="none" strike="noStrike" baseline="0">
              <a:solidFill>
                <a:srgbClr val="000000"/>
              </a:solidFill>
              <a:latin typeface="Arial"/>
              <a:cs typeface="Arial"/>
            </a:rPr>
            <a:t> =</a:t>
          </a:r>
        </a:p>
        <a:p>
          <a:pPr algn="l" rtl="0">
            <a:defRPr sz="1000"/>
          </a:pPr>
          <a:r>
            <a:rPr lang="fi-FI" sz="1000" b="0" i="0" u="none" strike="noStrike" baseline="0">
              <a:solidFill>
                <a:srgbClr val="000000"/>
              </a:solidFill>
              <a:latin typeface="Arial"/>
              <a:cs typeface="Arial"/>
            </a:rPr>
            <a:t>mitattu kulutus ennen - nettoenergia</a:t>
          </a:r>
        </a:p>
      </xdr:txBody>
    </xdr:sp>
    <xdr:clientData/>
  </xdr:twoCellAnchor>
  <xdr:twoCellAnchor editAs="oneCell">
    <xdr:from>
      <xdr:col>1</xdr:col>
      <xdr:colOff>38100</xdr:colOff>
      <xdr:row>4</xdr:row>
      <xdr:rowOff>142875</xdr:rowOff>
    </xdr:from>
    <xdr:to>
      <xdr:col>6</xdr:col>
      <xdr:colOff>204258</xdr:colOff>
      <xdr:row>12</xdr:row>
      <xdr:rowOff>38100</xdr:rowOff>
    </xdr:to>
    <xdr:sp macro="" textlink="">
      <xdr:nvSpPr>
        <xdr:cNvPr id="5" name="Text Box 30">
          <a:extLst>
            <a:ext uri="{FF2B5EF4-FFF2-40B4-BE49-F238E27FC236}">
              <a16:creationId xmlns:a16="http://schemas.microsoft.com/office/drawing/2014/main" id="{00000000-0008-0000-0200-000005000000}"/>
            </a:ext>
          </a:extLst>
        </xdr:cNvPr>
        <xdr:cNvSpPr txBox="1">
          <a:spLocks noChangeArrowheads="1"/>
        </xdr:cNvSpPr>
      </xdr:nvSpPr>
      <xdr:spPr bwMode="auto">
        <a:xfrm>
          <a:off x="1066800" y="14011275"/>
          <a:ext cx="4461933" cy="1190625"/>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fi-FI" sz="1000" b="1" i="0" u="none" strike="noStrike" baseline="0">
              <a:solidFill>
                <a:srgbClr val="000000"/>
              </a:solidFill>
              <a:latin typeface="Arial"/>
              <a:cs typeface="Arial"/>
            </a:rPr>
            <a:t>Toimenpiteen kuvaus</a:t>
          </a:r>
          <a:endParaRPr lang="fi-FI" sz="1000" b="0" i="0" u="none" strike="noStrike" baseline="0">
            <a:solidFill>
              <a:srgbClr val="000000"/>
            </a:solidFill>
            <a:latin typeface="Arial"/>
            <a:cs typeface="Arial"/>
          </a:endParaRPr>
        </a:p>
        <a:p>
          <a:pPr algn="l" rtl="0">
            <a:defRPr sz="1000"/>
          </a:pPr>
          <a:r>
            <a:rPr lang="fi-FI" sz="1000" b="0" i="0" u="none" strike="noStrike" baseline="0">
              <a:solidFill>
                <a:srgbClr val="000000"/>
              </a:solidFill>
              <a:latin typeface="Arial"/>
              <a:cs typeface="Arial"/>
            </a:rPr>
            <a:t>Öljykäyttöinen höyrykattila korvataan sähköisellä höyrynkehittimellä. Kattilan hyötysuhde on mitattu. Toimenpiteellä poistuvat kattilahäviöt. Sähköisen höyrynkehittimen hyötysuhteeksi oletetaan 1,0.</a:t>
          </a:r>
        </a:p>
        <a:p>
          <a:pPr algn="l" rtl="0">
            <a:defRPr sz="1000"/>
          </a:pPr>
          <a:r>
            <a:rPr lang="fi-FI" sz="1000" b="1" i="0" u="none" strike="noStrike" baseline="0">
              <a:solidFill>
                <a:srgbClr val="000000"/>
              </a:solidFill>
              <a:latin typeface="Arial"/>
              <a:cs typeface="Arial"/>
            </a:rPr>
            <a:t>Laskentaperiaatteen kuvaus</a:t>
          </a:r>
          <a:endParaRPr lang="fi-FI" sz="1000" b="0" i="0" u="none" strike="noStrike" baseline="0">
            <a:solidFill>
              <a:srgbClr val="000000"/>
            </a:solidFill>
            <a:latin typeface="Arial"/>
            <a:cs typeface="Arial"/>
          </a:endParaRPr>
        </a:p>
        <a:p>
          <a:pPr algn="l" rtl="0">
            <a:defRPr sz="1000"/>
          </a:pPr>
          <a:r>
            <a:rPr lang="fi-FI" sz="1000" b="0" i="0" u="none" strike="noStrike" baseline="0">
              <a:solidFill>
                <a:srgbClr val="000000"/>
              </a:solidFill>
              <a:latin typeface="Arial"/>
              <a:cs typeface="Arial"/>
            </a:rPr>
            <a:t>Bruttokulutus (polttoaineen kulutus) ennen toimenpidettä tiedetään.</a:t>
          </a:r>
        </a:p>
        <a:p>
          <a:pPr algn="l" rtl="0">
            <a:defRPr sz="1000"/>
          </a:pPr>
          <a:r>
            <a:rPr lang="fi-FI" sz="1000" b="0" i="0" u="none" strike="noStrike" baseline="0">
              <a:solidFill>
                <a:srgbClr val="000000"/>
              </a:solidFill>
              <a:latin typeface="Arial"/>
              <a:cs typeface="Arial"/>
            </a:rPr>
            <a:t>Kohteen varsinainen netto-eli loppukulutus ei muutu, häviöt poistuvat.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xdr:colOff>
      <xdr:row>5</xdr:row>
      <xdr:rowOff>0</xdr:rowOff>
    </xdr:from>
    <xdr:to>
      <xdr:col>6</xdr:col>
      <xdr:colOff>541866</xdr:colOff>
      <xdr:row>15</xdr:row>
      <xdr:rowOff>38100</xdr:rowOff>
    </xdr:to>
    <xdr:sp macro="" textlink="">
      <xdr:nvSpPr>
        <xdr:cNvPr id="4" name="Text Box 28">
          <a:extLst>
            <a:ext uri="{FF2B5EF4-FFF2-40B4-BE49-F238E27FC236}">
              <a16:creationId xmlns:a16="http://schemas.microsoft.com/office/drawing/2014/main" id="{00000000-0008-0000-0300-000004000000}"/>
            </a:ext>
          </a:extLst>
        </xdr:cNvPr>
        <xdr:cNvSpPr txBox="1">
          <a:spLocks noChangeArrowheads="1"/>
        </xdr:cNvSpPr>
      </xdr:nvSpPr>
      <xdr:spPr bwMode="auto">
        <a:xfrm>
          <a:off x="1047750" y="18402300"/>
          <a:ext cx="4818591" cy="1657350"/>
        </a:xfrm>
        <a:prstGeom prst="rect">
          <a:avLst/>
        </a:prstGeom>
        <a:solidFill>
          <a:srgbClr val="FFFFFF"/>
        </a:solidFill>
        <a:ln w="9525">
          <a:noFill/>
          <a:miter lim="800000"/>
          <a:headEnd/>
          <a:tailEnd/>
        </a:ln>
      </xdr:spPr>
      <xdr:txBody>
        <a:bodyPr vertOverflow="clip" wrap="square" lIns="36576" tIns="32004" rIns="0" bIns="0" anchor="t" upright="1"/>
        <a:lstStyle/>
        <a:p>
          <a:pPr algn="l" rtl="0">
            <a:lnSpc>
              <a:spcPts val="1100"/>
            </a:lnSpc>
            <a:defRPr sz="1000"/>
          </a:pPr>
          <a:r>
            <a:rPr lang="fi-FI" sz="1000" b="1" i="0" u="none" strike="noStrike" baseline="0">
              <a:solidFill>
                <a:srgbClr val="000000"/>
              </a:solidFill>
              <a:latin typeface="Arial"/>
              <a:cs typeface="Arial"/>
            </a:rPr>
            <a:t>Toimenpiteen kuvaus</a:t>
          </a:r>
          <a:endParaRPr lang="fi-FI" sz="1000" b="0" i="0" u="none" strike="noStrike" baseline="0">
            <a:solidFill>
              <a:srgbClr val="000000"/>
            </a:solidFill>
            <a:latin typeface="Arial"/>
            <a:cs typeface="Arial"/>
          </a:endParaRPr>
        </a:p>
        <a:p>
          <a:pPr algn="l" rtl="0">
            <a:lnSpc>
              <a:spcPts val="1100"/>
            </a:lnSpc>
            <a:defRPr sz="1000"/>
          </a:pPr>
          <a:r>
            <a:rPr lang="fi-FI" sz="1000" b="0" i="0" u="none" strike="noStrike" baseline="0">
              <a:solidFill>
                <a:srgbClr val="000000"/>
              </a:solidFill>
              <a:latin typeface="Arial"/>
              <a:cs typeface="Arial"/>
            </a:rPr>
            <a:t>Pumpun moottori uusitaan hyötysuhteeltaan paremmaksi (ns. IE3-luokan moottori).</a:t>
          </a:r>
        </a:p>
        <a:p>
          <a:pPr algn="l" rtl="0">
            <a:lnSpc>
              <a:spcPts val="1100"/>
            </a:lnSpc>
            <a:defRPr sz="1000"/>
          </a:pPr>
          <a:r>
            <a:rPr lang="fi-FI" sz="1000" b="0" i="0" u="none" strike="noStrike" baseline="0">
              <a:solidFill>
                <a:srgbClr val="000000"/>
              </a:solidFill>
              <a:latin typeface="Arial"/>
              <a:cs typeface="Arial"/>
            </a:rPr>
            <a:t>Moottorin ottoteho on mitattu. </a:t>
          </a:r>
        </a:p>
        <a:p>
          <a:pPr algn="l" rtl="0">
            <a:lnSpc>
              <a:spcPts val="1000"/>
            </a:lnSpc>
            <a:defRPr sz="1000"/>
          </a:pPr>
          <a:r>
            <a:rPr lang="fi-FI" sz="1000" b="1" i="0" u="none" strike="noStrike" baseline="0">
              <a:solidFill>
                <a:srgbClr val="000000"/>
              </a:solidFill>
              <a:latin typeface="Arial"/>
              <a:cs typeface="Arial"/>
            </a:rPr>
            <a:t>Laskentaperiaatteen kuvaus</a:t>
          </a:r>
          <a:endParaRPr lang="fi-FI" sz="1000" b="0" i="0" u="none" strike="noStrike" baseline="0">
            <a:solidFill>
              <a:srgbClr val="000000"/>
            </a:solidFill>
            <a:latin typeface="Arial"/>
            <a:cs typeface="Arial"/>
          </a:endParaRPr>
        </a:p>
        <a:p>
          <a:pPr algn="l" rtl="0">
            <a:lnSpc>
              <a:spcPts val="1100"/>
            </a:lnSpc>
            <a:defRPr sz="1000"/>
          </a:pPr>
          <a:r>
            <a:rPr lang="fi-FI" sz="1000" b="0" i="0" u="none" strike="noStrike" baseline="0">
              <a:solidFill>
                <a:srgbClr val="000000"/>
              </a:solidFill>
              <a:latin typeface="Arial"/>
              <a:cs typeface="Arial"/>
            </a:rPr>
            <a:t>Moottorin ottama teho ennen toimenpidettä tiedetään.</a:t>
          </a:r>
        </a:p>
        <a:p>
          <a:pPr algn="l" rtl="0">
            <a:lnSpc>
              <a:spcPts val="1000"/>
            </a:lnSpc>
            <a:defRPr sz="1000"/>
          </a:pPr>
          <a:r>
            <a:rPr lang="fi-FI" sz="1000" b="0" i="0" u="none" strike="noStrike" baseline="0">
              <a:solidFill>
                <a:srgbClr val="000000"/>
              </a:solidFill>
              <a:latin typeface="Arial"/>
              <a:cs typeface="Arial"/>
            </a:rPr>
            <a:t>Moottorista otettu akseliteho ei muutu, se lasketaan ottotehosta aiemman hyötysuhteen avulla.</a:t>
          </a:r>
        </a:p>
        <a:p>
          <a:pPr algn="l" rtl="0">
            <a:lnSpc>
              <a:spcPts val="1100"/>
            </a:lnSpc>
            <a:defRPr sz="1000"/>
          </a:pPr>
          <a:r>
            <a:rPr lang="fi-FI" sz="1000" b="0" i="0" u="none" strike="noStrike" baseline="0">
              <a:solidFill>
                <a:srgbClr val="000000"/>
              </a:solidFill>
              <a:latin typeface="Arial"/>
              <a:cs typeface="Arial"/>
            </a:rPr>
            <a:t>Paremman hyötysuhteen avulla lasketaan akselitehosta uusi ottoteho. </a:t>
          </a:r>
        </a:p>
        <a:p>
          <a:pPr algn="l" rtl="0">
            <a:lnSpc>
              <a:spcPts val="1100"/>
            </a:lnSpc>
            <a:defRPr sz="1000"/>
          </a:pPr>
          <a:r>
            <a:rPr lang="fi-FI" sz="1000" b="0" i="0" u="none" strike="noStrike" baseline="0">
              <a:solidFill>
                <a:srgbClr val="000000"/>
              </a:solidFill>
              <a:latin typeface="Arial"/>
              <a:cs typeface="Arial"/>
            </a:rPr>
            <a:t>Käyttöaika ei muutu. Säästö on ottotehoista laskettujen kulutusten erotus. </a:t>
          </a:r>
        </a:p>
        <a:p>
          <a:pPr algn="l" rtl="0">
            <a:lnSpc>
              <a:spcPts val="1000"/>
            </a:lnSpc>
            <a:defRPr sz="1000"/>
          </a:pPr>
          <a:r>
            <a:rPr lang="fi-FI" sz="1000" b="0" i="0" u="none" strike="noStrike" baseline="0">
              <a:solidFill>
                <a:srgbClr val="000000"/>
              </a:solidFill>
              <a:latin typeface="Arial"/>
              <a:cs typeface="Arial"/>
            </a:rPr>
            <a:t>Vanhoille moottoreille voidaan käyttää hyötysuhdekertoimena 0,7... 0,8, ja paremman hyötysuhteen IE3-luokan moottoreilla 0,9 (pienet moottorit) ja 0,93...0,95 (yli 30 kW moottorit).</a:t>
          </a:r>
        </a:p>
        <a:p>
          <a:pPr algn="l" rtl="0">
            <a:defRPr sz="1000"/>
          </a:pPr>
          <a:endParaRPr lang="fi-FI" sz="1000" b="0" i="0" u="none" strike="noStrike" baseline="0">
            <a:solidFill>
              <a:srgbClr val="000000"/>
            </a:solidFill>
            <a:latin typeface="Arial"/>
            <a:cs typeface="Arial"/>
          </a:endParaRPr>
        </a:p>
      </xdr:txBody>
    </xdr:sp>
    <xdr:clientData/>
  </xdr:twoCellAnchor>
  <xdr:twoCellAnchor editAs="oneCell">
    <xdr:from>
      <xdr:col>0</xdr:col>
      <xdr:colOff>781050</xdr:colOff>
      <xdr:row>16</xdr:row>
      <xdr:rowOff>0</xdr:rowOff>
    </xdr:from>
    <xdr:to>
      <xdr:col>6</xdr:col>
      <xdr:colOff>596900</xdr:colOff>
      <xdr:row>20</xdr:row>
      <xdr:rowOff>142875</xdr:rowOff>
    </xdr:to>
    <xdr:sp macro="" textlink="">
      <xdr:nvSpPr>
        <xdr:cNvPr id="5" name="Text Box 31">
          <a:extLst>
            <a:ext uri="{FF2B5EF4-FFF2-40B4-BE49-F238E27FC236}">
              <a16:creationId xmlns:a16="http://schemas.microsoft.com/office/drawing/2014/main" id="{00000000-0008-0000-0300-000005000000}"/>
            </a:ext>
          </a:extLst>
        </xdr:cNvPr>
        <xdr:cNvSpPr txBox="1">
          <a:spLocks noChangeArrowheads="1"/>
        </xdr:cNvSpPr>
      </xdr:nvSpPr>
      <xdr:spPr bwMode="auto">
        <a:xfrm>
          <a:off x="1028700" y="20183475"/>
          <a:ext cx="4892675" cy="790575"/>
        </a:xfrm>
        <a:prstGeom prst="rect">
          <a:avLst/>
        </a:prstGeom>
        <a:solidFill>
          <a:srgbClr val="FFFF99"/>
        </a:solidFill>
        <a:ln w="9525">
          <a:noFill/>
          <a:miter lim="800000"/>
          <a:headEnd/>
          <a:tailEnd/>
        </a:ln>
      </xdr:spPr>
      <xdr:txBody>
        <a:bodyPr vertOverflow="clip" wrap="square" lIns="36576" tIns="32004" rIns="0" bIns="0" anchor="t" upright="1"/>
        <a:lstStyle/>
        <a:p>
          <a:pPr algn="l" rtl="0">
            <a:defRPr sz="1000"/>
          </a:pPr>
          <a:r>
            <a:rPr lang="fi-FI" sz="1000" b="1" i="0" u="none" strike="noStrike" baseline="0">
              <a:solidFill>
                <a:srgbClr val="000000"/>
              </a:solidFill>
              <a:latin typeface="Arial"/>
              <a:cs typeface="Arial"/>
            </a:rPr>
            <a:t>Säästön laskentakaava:</a:t>
          </a:r>
          <a:endParaRPr lang="fi-FI" sz="1000" b="0" i="0" u="none" strike="noStrike" baseline="0">
            <a:solidFill>
              <a:srgbClr val="000000"/>
            </a:solidFill>
            <a:latin typeface="Arial"/>
            <a:cs typeface="Arial"/>
          </a:endParaRPr>
        </a:p>
        <a:p>
          <a:pPr algn="l" rtl="0">
            <a:defRPr sz="1000"/>
          </a:pPr>
          <a:r>
            <a:rPr lang="fi-FI" sz="1000" b="0" i="0" u="none" strike="noStrike" baseline="0">
              <a:solidFill>
                <a:srgbClr val="000000"/>
              </a:solidFill>
              <a:latin typeface="Arial"/>
              <a:cs typeface="Arial"/>
            </a:rPr>
            <a:t>Säästö </a:t>
          </a:r>
          <a:r>
            <a:rPr lang="fi-FI" sz="1000" b="0" i="1" u="none" strike="noStrike" baseline="0">
              <a:solidFill>
                <a:srgbClr val="000000"/>
              </a:solidFill>
              <a:latin typeface="Arial"/>
              <a:cs typeface="Arial"/>
            </a:rPr>
            <a:t>(MWh/a)</a:t>
          </a:r>
          <a:r>
            <a:rPr lang="fi-FI" sz="1000" b="0" i="0" u="none" strike="noStrike" baseline="0">
              <a:solidFill>
                <a:srgbClr val="000000"/>
              </a:solidFill>
              <a:latin typeface="Arial"/>
              <a:cs typeface="Arial"/>
            </a:rPr>
            <a:t> =</a:t>
          </a:r>
        </a:p>
        <a:p>
          <a:pPr algn="l" rtl="0">
            <a:defRPr sz="1000"/>
          </a:pPr>
          <a:r>
            <a:rPr lang="fi-FI" sz="1000" b="0" i="0" u="none" strike="noStrike" baseline="0">
              <a:solidFill>
                <a:srgbClr val="000000"/>
              </a:solidFill>
              <a:latin typeface="Arial"/>
              <a:cs typeface="Arial"/>
            </a:rPr>
            <a:t>(ottoteho - (ottoteho x vanha hyötysuhde) / uusi hyötysuhde ) x käyntiaika / 1000</a:t>
          </a:r>
        </a:p>
        <a:p>
          <a:pPr algn="l" rtl="0">
            <a:defRPr sz="1000"/>
          </a:pPr>
          <a:endParaRPr lang="fi-FI" sz="1000" b="0"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19050</xdr:colOff>
      <xdr:row>4</xdr:row>
      <xdr:rowOff>104771</xdr:rowOff>
    </xdr:from>
    <xdr:to>
      <xdr:col>7</xdr:col>
      <xdr:colOff>87841</xdr:colOff>
      <xdr:row>23</xdr:row>
      <xdr:rowOff>152400</xdr:rowOff>
    </xdr:to>
    <xdr:sp macro="" textlink="">
      <xdr:nvSpPr>
        <xdr:cNvPr id="6" name="Text Box 15">
          <a:extLst>
            <a:ext uri="{FF2B5EF4-FFF2-40B4-BE49-F238E27FC236}">
              <a16:creationId xmlns:a16="http://schemas.microsoft.com/office/drawing/2014/main" id="{961742C1-AA91-4B28-A97E-C4AF4866BC8A}"/>
            </a:ext>
          </a:extLst>
        </xdr:cNvPr>
        <xdr:cNvSpPr txBox="1">
          <a:spLocks noChangeArrowheads="1"/>
        </xdr:cNvSpPr>
      </xdr:nvSpPr>
      <xdr:spPr bwMode="auto">
        <a:xfrm>
          <a:off x="628650" y="666746"/>
          <a:ext cx="5231341" cy="3152779"/>
        </a:xfrm>
        <a:prstGeom prst="rect">
          <a:avLst/>
        </a:prstGeom>
        <a:solidFill>
          <a:srgbClr val="FFFFFF"/>
        </a:solidFill>
        <a:ln w="9525">
          <a:noFill/>
          <a:miter lim="800000"/>
          <a:headEnd/>
          <a:tailEnd/>
        </a:ln>
      </xdr:spPr>
      <xdr:txBody>
        <a:bodyPr vertOverflow="clip" wrap="square" lIns="36576" tIns="32004" rIns="0" bIns="0" anchor="t" upright="1"/>
        <a:lstStyle/>
        <a:p>
          <a:pPr algn="l" rtl="0">
            <a:lnSpc>
              <a:spcPts val="1100"/>
            </a:lnSpc>
            <a:defRPr sz="1000"/>
          </a:pPr>
          <a:r>
            <a:rPr lang="fi-FI" sz="1000" b="1" i="0" u="none" strike="noStrike" baseline="0">
              <a:solidFill>
                <a:srgbClr val="000000"/>
              </a:solidFill>
              <a:latin typeface="Arial"/>
              <a:cs typeface="Arial"/>
            </a:rPr>
            <a:t>Toimenpiteen kuvaus</a:t>
          </a:r>
          <a:endParaRPr lang="fi-FI" sz="1000" b="0" i="0" u="none" strike="noStrike" baseline="0">
            <a:solidFill>
              <a:srgbClr val="000000"/>
            </a:solidFill>
            <a:latin typeface="Arial"/>
            <a:cs typeface="Arial"/>
          </a:endParaRPr>
        </a:p>
        <a:p>
          <a:pPr algn="l" rtl="0">
            <a:lnSpc>
              <a:spcPts val="1100"/>
            </a:lnSpc>
            <a:defRPr sz="1000"/>
          </a:pPr>
          <a:r>
            <a:rPr lang="fi-FI" sz="1000" b="0" i="0" u="none" strike="noStrike" baseline="0">
              <a:solidFill>
                <a:srgbClr val="000000"/>
              </a:solidFill>
              <a:latin typeface="Arial"/>
              <a:cs typeface="Arial"/>
            </a:rPr>
            <a:t>Rakennuksen energiankulutukselle on asetettu tavoite ja marginaalit. Kiinteistönhoito seuraa rakennuksen energiatehokkuutta ja operoi rakennuksen energia</a:t>
          </a:r>
          <a:r>
            <a:rPr lang="fi-FI" sz="1000" b="0" i="0" u="none" strike="noStrike" baseline="0">
              <a:solidFill>
                <a:srgbClr val="FF0000"/>
              </a:solidFill>
              <a:latin typeface="Arial"/>
              <a:cs typeface="Arial"/>
            </a:rPr>
            <a:t>ak</a:t>
          </a:r>
          <a:r>
            <a:rPr lang="fi-FI" sz="1000" b="0" i="0" u="none" strike="noStrike" baseline="0">
              <a:solidFill>
                <a:srgbClr val="000000"/>
              </a:solidFill>
              <a:latin typeface="Arial"/>
              <a:cs typeface="Arial"/>
            </a:rPr>
            <a:t>äyttäviä järjestelmiä pyrkien pitämään kulutuksen vähintään tavoitteessa. Kiinteistön hoidon toimesta toteutettu </a:t>
          </a:r>
          <a:r>
            <a:rPr lang="fi-FI" sz="1000" b="0" i="0" u="none" strike="noStrike" baseline="0">
              <a:solidFill>
                <a:sysClr val="windowText" lastClr="000000"/>
              </a:solidFill>
              <a:latin typeface="Arial"/>
              <a:cs typeface="Arial"/>
            </a:rPr>
            <a:t>energiankäytön hallinta voidaan lukea energiansäästötoimenpiteeksi, jos energiatehokkuuden tavoitteet ja seuranta on erikseen mainittu kiinteistönhoitospoimuksessa </a:t>
          </a:r>
          <a:r>
            <a:rPr lang="fi-FI" sz="1000" b="0" i="0" u="none" strike="noStrike" baseline="0">
              <a:solidFill>
                <a:srgbClr val="000000"/>
              </a:solidFill>
              <a:latin typeface="Arial"/>
              <a:cs typeface="Arial"/>
            </a:rPr>
            <a:t>ja energiansäästöä ei saavuteta sisäolosuhteiden kustannuksella.</a:t>
          </a:r>
        </a:p>
        <a:p>
          <a:pPr algn="l" rtl="0">
            <a:lnSpc>
              <a:spcPts val="1100"/>
            </a:lnSpc>
            <a:defRPr sz="1000"/>
          </a:pPr>
          <a:r>
            <a:rPr lang="fi-FI" sz="1000" b="1" i="0" u="none" strike="noStrike" baseline="0">
              <a:solidFill>
                <a:srgbClr val="000000"/>
              </a:solidFill>
              <a:latin typeface="Arial"/>
              <a:cs typeface="Arial"/>
            </a:rPr>
            <a:t>Laskentaperiaatteen kuvaus</a:t>
          </a:r>
          <a:endParaRPr lang="fi-FI" sz="10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rgbClr val="000000"/>
              </a:solidFill>
              <a:effectLst/>
              <a:uLnTx/>
              <a:uFillTx/>
              <a:latin typeface="Arial"/>
              <a:ea typeface="+mn-ea"/>
              <a:cs typeface="Arial"/>
            </a:rPr>
            <a:t>Säästön laskenta perustuu prosenttiarvioon energiansäästöstä, joka saavutetaan seuraamalla kiinteistön energiatehokkuutta esimerkiksi ilmanvaihdon käyntiaikojen ja lämpötilatasojen jatkuvalla valvonnalla ja käytön huomioivilla tarpeenmukaisilla muutoksilla.</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rgbClr val="000000"/>
              </a:solidFill>
              <a:effectLst/>
              <a:uLnTx/>
              <a:uFillTx/>
              <a:latin typeface="Arial"/>
              <a:ea typeface="+mn-ea"/>
              <a:cs typeface="Arial"/>
            </a:rPr>
            <a:t>Laskennassa otetaan huomioon säästöt lämmitysenergiassa ja ilmanvaihdon sähköenergian kulutuksessa.</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rgbClr val="000000"/>
              </a:solidFill>
              <a:effectLst/>
              <a:uLnTx/>
              <a:uFillTx/>
              <a:latin typeface="Arial"/>
              <a:ea typeface="+mn-ea"/>
              <a:cs typeface="Arial"/>
            </a:rPr>
            <a:t>Energiatehokkuuden valvonnalla saavutettavaksi </a:t>
          </a:r>
          <a:r>
            <a:rPr kumimoji="0" lang="fi-FI" sz="1000" b="0" i="0" u="none" strike="noStrike" kern="0" cap="none" spc="0" normalizeH="0" baseline="0" noProof="0">
              <a:ln>
                <a:noFill/>
              </a:ln>
              <a:solidFill>
                <a:sysClr val="windowText" lastClr="000000"/>
              </a:solidFill>
              <a:effectLst/>
              <a:uLnTx/>
              <a:uFillTx/>
              <a:latin typeface="Arial"/>
              <a:ea typeface="+mn-ea"/>
              <a:cs typeface="Arial"/>
            </a:rPr>
            <a:t>vuotuiseksi energiansäästöksi arvioidaan 1% rakennuksen lämmitysenergian kulutuksesta sekä ilmanvaihdon sähkönkulutuksesta</a:t>
          </a:r>
          <a:r>
            <a:rPr kumimoji="0" lang="fi-FI" sz="1000" b="0" i="0" u="none" strike="noStrike" kern="0" cap="none" spc="0" normalizeH="0" baseline="0" noProof="0">
              <a:ln>
                <a:noFill/>
              </a:ln>
              <a:solidFill>
                <a:srgbClr val="000000"/>
              </a:solidFill>
              <a:effectLst/>
              <a:uLnTx/>
              <a:uFillTx/>
              <a:latin typeface="Arial"/>
              <a:ea typeface="+mn-ea"/>
              <a:cs typeface="Arial"/>
            </a:rPr>
            <a:t>. Nämä kulutukset ovat joko mitattuja, laskettuja tai arvioituja tietoja.</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fi-FI" sz="1000" b="1" i="0" u="none" strike="noStrike" baseline="0">
              <a:solidFill>
                <a:srgbClr val="000000"/>
              </a:solidFill>
              <a:latin typeface="Arial"/>
              <a:ea typeface="+mn-ea"/>
              <a:cs typeface="Arial"/>
            </a:rPr>
            <a:t>HUOM!</a:t>
          </a:r>
          <a:r>
            <a:rPr lang="fi-FI" sz="1000">
              <a:effectLst/>
              <a:latin typeface="+mn-lt"/>
              <a:ea typeface="+mn-ea"/>
              <a:cs typeface="+mn-cs"/>
            </a:rPr>
            <a:t> </a:t>
          </a:r>
          <a:r>
            <a:rPr kumimoji="0" lang="fi-FI" sz="1000" b="0" i="0" u="none" strike="noStrike" kern="0" cap="none" spc="0" normalizeH="0" baseline="0">
              <a:ln>
                <a:noFill/>
              </a:ln>
              <a:solidFill>
                <a:srgbClr val="000000"/>
              </a:solidFill>
              <a:effectLst/>
              <a:uLnTx/>
              <a:uFillTx/>
              <a:latin typeface="Arial"/>
              <a:ea typeface="+mn-ea"/>
              <a:cs typeface="Arial"/>
            </a:rPr>
            <a:t>Samoihin kiinteistöihin ei voi esittää erillisinä säästöjä sekä erillisistä käyttöteknisistä toimista että tässä esitetyllä tavalla palkkio-sanktiomallilla laskettuina. Näin vältetään käyttöteknisten toimenpiteiden säästövaikutuksen laskeminen kahteen kertaan päällekkäisinä säästöinä.</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fi-FI" sz="1000" b="0" i="0" u="none" strike="noStrike" kern="0" cap="none" spc="0" normalizeH="0" baseline="0" noProof="0">
            <a:ln>
              <a:noFill/>
            </a:ln>
            <a:solidFill>
              <a:srgbClr val="000000"/>
            </a:solidFill>
            <a:effectLst/>
            <a:uLnTx/>
            <a:uFillTx/>
            <a:latin typeface="Arial"/>
            <a:ea typeface="+mn-ea"/>
            <a:cs typeface="Arial"/>
          </a:endParaRPr>
        </a:p>
      </xdr:txBody>
    </xdr:sp>
    <xdr:clientData/>
  </xdr:twoCellAnchor>
  <xdr:twoCellAnchor editAs="oneCell">
    <xdr:from>
      <xdr:col>1</xdr:col>
      <xdr:colOff>19050</xdr:colOff>
      <xdr:row>4</xdr:row>
      <xdr:rowOff>104771</xdr:rowOff>
    </xdr:from>
    <xdr:to>
      <xdr:col>7</xdr:col>
      <xdr:colOff>87841</xdr:colOff>
      <xdr:row>24</xdr:row>
      <xdr:rowOff>123825</xdr:rowOff>
    </xdr:to>
    <xdr:sp macro="" textlink="">
      <xdr:nvSpPr>
        <xdr:cNvPr id="12" name="Text Box 15">
          <a:extLst>
            <a:ext uri="{FF2B5EF4-FFF2-40B4-BE49-F238E27FC236}">
              <a16:creationId xmlns:a16="http://schemas.microsoft.com/office/drawing/2014/main" id="{3D776A8C-874F-47BD-ADA9-CAFDFABC0C86}"/>
            </a:ext>
          </a:extLst>
        </xdr:cNvPr>
        <xdr:cNvSpPr txBox="1">
          <a:spLocks noChangeArrowheads="1"/>
        </xdr:cNvSpPr>
      </xdr:nvSpPr>
      <xdr:spPr bwMode="auto">
        <a:xfrm>
          <a:off x="628650" y="752471"/>
          <a:ext cx="5231341" cy="3257554"/>
        </a:xfrm>
        <a:prstGeom prst="rect">
          <a:avLst/>
        </a:prstGeom>
        <a:solidFill>
          <a:srgbClr val="FFFFFF"/>
        </a:solidFill>
        <a:ln w="9525">
          <a:noFill/>
          <a:miter lim="800000"/>
          <a:headEnd/>
          <a:tailEnd/>
        </a:ln>
      </xdr:spPr>
      <xdr:txBody>
        <a:bodyPr vertOverflow="clip" wrap="square" lIns="36576" tIns="32004"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fi-FI" sz="1000" b="1" i="0" u="none" strike="noStrike" kern="0" cap="none" spc="0" normalizeH="0" baseline="0" noProof="0">
              <a:ln>
                <a:noFill/>
              </a:ln>
              <a:solidFill>
                <a:srgbClr val="000000"/>
              </a:solidFill>
              <a:effectLst/>
              <a:uLnTx/>
              <a:uFillTx/>
              <a:latin typeface="Arial"/>
              <a:cs typeface="Arial"/>
            </a:rPr>
            <a:t>Toimenpiteen kuvaus</a:t>
          </a:r>
          <a:endParaRPr kumimoji="0" lang="fi-FI" sz="10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fi-FI" sz="1000" b="0" i="0" u="none" strike="noStrike" kern="0" cap="none" spc="0" normalizeH="0" baseline="0" noProof="0">
              <a:ln>
                <a:noFill/>
              </a:ln>
              <a:solidFill>
                <a:srgbClr val="000000"/>
              </a:solidFill>
              <a:effectLst/>
              <a:uLnTx/>
              <a:uFillTx/>
              <a:latin typeface="Arial"/>
              <a:cs typeface="Arial"/>
            </a:rPr>
            <a:t>Rakennuksen energiankulutukselle on asetettu tavoite ja marginaalit. Kiinteistönhoito seuraa rakennuksen energiatehokkuutta ja operoi rakennuksen </a:t>
          </a:r>
          <a:r>
            <a:rPr kumimoji="0" lang="fi-FI" sz="1000" b="0" i="0" u="none" strike="noStrike" kern="0" cap="none" spc="0" normalizeH="0" baseline="0" noProof="0">
              <a:ln>
                <a:noFill/>
              </a:ln>
              <a:solidFill>
                <a:sysClr val="windowText" lastClr="000000"/>
              </a:solidFill>
              <a:effectLst/>
              <a:uLnTx/>
              <a:uFillTx/>
              <a:latin typeface="Arial"/>
              <a:cs typeface="Arial"/>
            </a:rPr>
            <a:t>energiaa käyttäviä</a:t>
          </a:r>
          <a:r>
            <a:rPr kumimoji="0" lang="fi-FI" sz="1000" b="0" i="0" u="none" strike="noStrike" kern="0" cap="none" spc="0" normalizeH="0" baseline="0" noProof="0">
              <a:ln>
                <a:noFill/>
              </a:ln>
              <a:solidFill>
                <a:srgbClr val="000000"/>
              </a:solidFill>
              <a:effectLst/>
              <a:uLnTx/>
              <a:uFillTx/>
              <a:latin typeface="Arial"/>
              <a:cs typeface="Arial"/>
            </a:rPr>
            <a:t> järjestelmiä pyrkien pitämään kulutuksen vähintään tavoitteessa. Kiinteistön hoidon toimesta toteutettu </a:t>
          </a:r>
          <a:r>
            <a:rPr kumimoji="0" lang="fi-FI" sz="1000" b="0" i="0" u="none" strike="noStrike" kern="0" cap="none" spc="0" normalizeH="0" baseline="0" noProof="0">
              <a:ln>
                <a:noFill/>
              </a:ln>
              <a:solidFill>
                <a:sysClr val="windowText" lastClr="000000"/>
              </a:solidFill>
              <a:effectLst/>
              <a:uLnTx/>
              <a:uFillTx/>
              <a:latin typeface="Arial"/>
              <a:cs typeface="Arial"/>
            </a:rPr>
            <a:t>energiankäytön hallinta voidaan lukea energiansäästötoimenpiteeksi, jos energiatehokkuuden tavoitteet ja seuranta on erikseen mainittu kiinteistönhoitospoimuksessa </a:t>
          </a:r>
          <a:r>
            <a:rPr kumimoji="0" lang="fi-FI" sz="1000" b="0" i="0" u="none" strike="noStrike" kern="0" cap="none" spc="0" normalizeH="0" baseline="0" noProof="0">
              <a:ln>
                <a:noFill/>
              </a:ln>
              <a:solidFill>
                <a:srgbClr val="000000"/>
              </a:solidFill>
              <a:effectLst/>
              <a:uLnTx/>
              <a:uFillTx/>
              <a:latin typeface="Arial"/>
              <a:cs typeface="Arial"/>
            </a:rPr>
            <a:t>ja energiansäästöä ei saavuteta sisäolosuhteiden kustannuksella.</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fi-FI" sz="1000" b="1" i="0" u="none" strike="noStrike" kern="0" cap="none" spc="0" normalizeH="0" baseline="0" noProof="0">
              <a:ln>
                <a:noFill/>
              </a:ln>
              <a:solidFill>
                <a:srgbClr val="000000"/>
              </a:solidFill>
              <a:effectLst/>
              <a:uLnTx/>
              <a:uFillTx/>
              <a:latin typeface="Arial"/>
              <a:cs typeface="Arial"/>
            </a:rPr>
            <a:t>Laskentaperiaatteen kuvaus</a:t>
          </a:r>
          <a:endParaRPr kumimoji="0" lang="fi-FI" sz="10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rgbClr val="000000"/>
              </a:solidFill>
              <a:effectLst/>
              <a:uLnTx/>
              <a:uFillTx/>
              <a:latin typeface="Arial"/>
              <a:ea typeface="+mn-ea"/>
              <a:cs typeface="Arial"/>
            </a:rPr>
            <a:t>Säästön laskenta perustuu prosenttiarvioon energiansäästöstä, joka saavutetaan seuraamalla kiinteistön energiatehokkuutta esimerkiksi ilmanvaihdon käyntiaikojen ja lämpötilatasojen jatkuvalla valvonnalla ja käytön huomioivilla tarpeenmukaisilla muutoksilla.</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rgbClr val="000000"/>
              </a:solidFill>
              <a:effectLst/>
              <a:uLnTx/>
              <a:uFillTx/>
              <a:latin typeface="Arial"/>
              <a:ea typeface="+mn-ea"/>
              <a:cs typeface="Arial"/>
            </a:rPr>
            <a:t>Laskennassa otetaan huomioon säästöt lämmitysenergiassa ja ilmanvaihdon sähköenergian kulutuksessa.</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rgbClr val="000000"/>
              </a:solidFill>
              <a:effectLst/>
              <a:uLnTx/>
              <a:uFillTx/>
              <a:latin typeface="Arial"/>
              <a:ea typeface="+mn-ea"/>
              <a:cs typeface="Arial"/>
            </a:rPr>
            <a:t>Energiatehokkuuden valvonnalla saavutettavaksi </a:t>
          </a:r>
          <a:r>
            <a:rPr kumimoji="0" lang="fi-FI" sz="1000" b="0" i="0" u="none" strike="noStrike" kern="0" cap="none" spc="0" normalizeH="0" baseline="0" noProof="0">
              <a:ln>
                <a:noFill/>
              </a:ln>
              <a:solidFill>
                <a:sysClr val="windowText" lastClr="000000"/>
              </a:solidFill>
              <a:effectLst/>
              <a:uLnTx/>
              <a:uFillTx/>
              <a:latin typeface="Arial"/>
              <a:ea typeface="+mn-ea"/>
              <a:cs typeface="Arial"/>
            </a:rPr>
            <a:t>vuotuiseksi energiansäästöksi arvioidaan 1% rakennuksen lämmitysenergian kulutuksesta sekä ilmanvaihdon sähkönkulutuksesta</a:t>
          </a:r>
          <a:r>
            <a:rPr kumimoji="0" lang="fi-FI" sz="1000" b="0" i="0" u="none" strike="noStrike" kern="0" cap="none" spc="0" normalizeH="0" baseline="0" noProof="0">
              <a:ln>
                <a:noFill/>
              </a:ln>
              <a:solidFill>
                <a:srgbClr val="000000"/>
              </a:solidFill>
              <a:effectLst/>
              <a:uLnTx/>
              <a:uFillTx/>
              <a:latin typeface="Arial"/>
              <a:ea typeface="+mn-ea"/>
              <a:cs typeface="Arial"/>
            </a:rPr>
            <a:t>. Nämä kulutukset ovat joko mitattuja, laskettuja tai arvioituja tietoja.</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1" i="0" u="none" strike="noStrike" kern="0" cap="none" spc="0" normalizeH="0" baseline="0" noProof="0">
              <a:ln>
                <a:noFill/>
              </a:ln>
              <a:solidFill>
                <a:srgbClr val="000000"/>
              </a:solidFill>
              <a:effectLst/>
              <a:uLnTx/>
              <a:uFillTx/>
              <a:latin typeface="Arial"/>
              <a:ea typeface="+mn-ea"/>
              <a:cs typeface="Arial"/>
            </a:rPr>
            <a:t>HUOM!</a:t>
          </a:r>
          <a:r>
            <a:rPr kumimoji="0" lang="fi-FI" sz="10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r>
            <a:rPr kumimoji="0" lang="fi-FI" sz="1000" b="0" i="0" u="none" strike="noStrike" kern="0" cap="none" spc="0" normalizeH="0" baseline="0" noProof="0">
              <a:ln>
                <a:noFill/>
              </a:ln>
              <a:solidFill>
                <a:srgbClr val="000000"/>
              </a:solidFill>
              <a:effectLst/>
              <a:uLnTx/>
              <a:uFillTx/>
              <a:latin typeface="Arial"/>
              <a:ea typeface="+mn-ea"/>
              <a:cs typeface="Arial"/>
            </a:rPr>
            <a:t>Samoihin kiinteistöihin ei voi esittää erillisinä säästöjä sekä erillisistä käyttöteknisistä toimista että tässä esitetyllä tavalla palkkio-sanktiomallilla laskettuina. Näin vältetään käyttöteknisten toimenpiteiden säästövaikutuksen laskeminen kahteen kertaan päällekkäisinä säästöinä.</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fi-FI" sz="1000" b="0" i="0" u="none" strike="noStrike" kern="0" cap="none" spc="0" normalizeH="0" baseline="0" noProof="0">
            <a:ln>
              <a:noFill/>
            </a:ln>
            <a:solidFill>
              <a:srgbClr val="000000"/>
            </a:solidFill>
            <a:effectLst/>
            <a:uLnTx/>
            <a:uFillTx/>
            <a:latin typeface="Arial"/>
            <a:ea typeface="+mn-ea"/>
            <a:cs typeface="Arial"/>
          </a:endParaRPr>
        </a:p>
      </xdr:txBody>
    </xdr:sp>
    <xdr:clientData/>
  </xdr:twoCellAnchor>
  <xdr:twoCellAnchor editAs="oneCell">
    <xdr:from>
      <xdr:col>1</xdr:col>
      <xdr:colOff>7620</xdr:colOff>
      <xdr:row>24</xdr:row>
      <xdr:rowOff>116205</xdr:rowOff>
    </xdr:from>
    <xdr:to>
      <xdr:col>7</xdr:col>
      <xdr:colOff>93344</xdr:colOff>
      <xdr:row>30</xdr:row>
      <xdr:rowOff>123825</xdr:rowOff>
    </xdr:to>
    <xdr:sp macro="" textlink="">
      <xdr:nvSpPr>
        <xdr:cNvPr id="13" name="Text Box 7">
          <a:extLst>
            <a:ext uri="{FF2B5EF4-FFF2-40B4-BE49-F238E27FC236}">
              <a16:creationId xmlns:a16="http://schemas.microsoft.com/office/drawing/2014/main" id="{773A6CE1-47FC-4446-B6A2-4D63C14C9F9B}"/>
            </a:ext>
          </a:extLst>
        </xdr:cNvPr>
        <xdr:cNvSpPr txBox="1">
          <a:spLocks noChangeArrowheads="1"/>
        </xdr:cNvSpPr>
      </xdr:nvSpPr>
      <xdr:spPr bwMode="auto">
        <a:xfrm>
          <a:off x="617220" y="4002405"/>
          <a:ext cx="5248274" cy="979170"/>
        </a:xfrm>
        <a:prstGeom prst="rect">
          <a:avLst/>
        </a:prstGeom>
        <a:solidFill>
          <a:srgbClr val="FFFF99"/>
        </a:solidFill>
        <a:ln w="9525">
          <a:noFill/>
          <a:miter lim="800000"/>
          <a:headEnd/>
          <a:tailEnd/>
        </a:ln>
      </xdr:spPr>
      <xdr:txBody>
        <a:bodyPr vertOverflow="clip" wrap="square" lIns="36576" tIns="32004"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1" i="0" u="none" strike="noStrike" kern="0" cap="none" spc="0" normalizeH="0" baseline="0" noProof="0">
              <a:ln>
                <a:noFill/>
              </a:ln>
              <a:solidFill>
                <a:srgbClr val="000000"/>
              </a:solidFill>
              <a:effectLst/>
              <a:uLnTx/>
              <a:uFillTx/>
              <a:latin typeface="Arial"/>
              <a:cs typeface="Arial"/>
            </a:rPr>
            <a:t>Säästön laskentakaava:</a:t>
          </a:r>
          <a:endParaRPr kumimoji="0" lang="fi-FI" sz="10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rgbClr val="000000"/>
              </a:solidFill>
              <a:effectLst/>
              <a:uLnTx/>
              <a:uFillTx/>
              <a:latin typeface="Arial"/>
              <a:ea typeface="+mn-ea"/>
              <a:cs typeface="Arial"/>
            </a:rPr>
            <a:t>Lämmön säästö </a:t>
          </a:r>
          <a:r>
            <a:rPr kumimoji="0" lang="fi-FI" sz="1000" b="0" i="1" u="none" strike="noStrike" kern="0" cap="none" spc="0" normalizeH="0" baseline="0" noProof="0">
              <a:ln>
                <a:noFill/>
              </a:ln>
              <a:solidFill>
                <a:srgbClr val="000000"/>
              </a:solidFill>
              <a:effectLst/>
              <a:uLnTx/>
              <a:uFillTx/>
              <a:latin typeface="Arial"/>
              <a:ea typeface="+mn-ea"/>
              <a:cs typeface="Arial"/>
            </a:rPr>
            <a:t>(MWh/a) =</a:t>
          </a:r>
          <a:endParaRPr kumimoji="0" lang="fi-FI"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rgbClr val="000000"/>
              </a:solidFill>
              <a:effectLst/>
              <a:uLnTx/>
              <a:uFillTx/>
              <a:latin typeface="Arial"/>
              <a:ea typeface="+mn-ea"/>
              <a:cs typeface="Arial"/>
            </a:rPr>
            <a:t>Rakennuksen lämpöenergian kulutus x vuotuinen säästö kulutuksessa</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fi-FI"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rgbClr val="000000"/>
              </a:solidFill>
              <a:effectLst/>
              <a:uLnTx/>
              <a:uFillTx/>
              <a:latin typeface="Arial"/>
              <a:ea typeface="+mn-ea"/>
              <a:cs typeface="Arial"/>
            </a:rPr>
            <a:t>Sähkön säästö </a:t>
          </a:r>
          <a:r>
            <a:rPr kumimoji="0" lang="fi-FI" sz="1000" b="0" i="1" u="none" strike="noStrike" kern="0" cap="none" spc="0" normalizeH="0" baseline="0" noProof="0">
              <a:ln>
                <a:noFill/>
              </a:ln>
              <a:solidFill>
                <a:srgbClr val="000000"/>
              </a:solidFill>
              <a:effectLst/>
              <a:uLnTx/>
              <a:uFillTx/>
              <a:latin typeface="Arial"/>
              <a:ea typeface="+mn-ea"/>
              <a:cs typeface="Arial"/>
            </a:rPr>
            <a:t>(MWh/a) </a:t>
          </a:r>
          <a:r>
            <a:rPr kumimoji="0" lang="fi-FI" sz="1000" b="0" i="0" u="none" strike="noStrike" kern="0" cap="none" spc="0" normalizeH="0" baseline="0" noProof="0">
              <a:ln>
                <a:noFill/>
              </a:ln>
              <a:solidFill>
                <a:srgbClr val="000000"/>
              </a:solidFill>
              <a:effectLst/>
              <a:uLnTx/>
              <a:uFillTx/>
              <a:latin typeface="Arial"/>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i-FI" sz="1000" b="0" i="0" u="none" strike="noStrike" kern="0" cap="none" spc="0" normalizeH="0" baseline="0" noProof="0">
              <a:ln>
                <a:noFill/>
              </a:ln>
              <a:solidFill>
                <a:srgbClr val="000000"/>
              </a:solidFill>
              <a:effectLst/>
              <a:uLnTx/>
              <a:uFillTx/>
              <a:latin typeface="Arial"/>
              <a:ea typeface="+mn-ea"/>
              <a:cs typeface="Arial"/>
            </a:rPr>
            <a:t>Rakennuksen ilmanvaihdon sähköenergian kulutus x vuotuinen säästö kulutuksessa</a:t>
          </a:r>
          <a:endParaRPr kumimoji="0" lang="fi-FI" sz="1000" b="0" i="1" u="none" strike="noStrike" kern="0" cap="none" spc="0" normalizeH="0" baseline="0" noProof="0">
            <a:ln>
              <a:noFill/>
            </a:ln>
            <a:solidFill>
              <a:srgbClr val="000000"/>
            </a:solidFill>
            <a:effectLst/>
            <a:uLnTx/>
            <a:uFillTx/>
            <a:latin typeface="Arial"/>
            <a:ea typeface="+mn-ea"/>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781050</xdr:colOff>
      <xdr:row>16</xdr:row>
      <xdr:rowOff>47625</xdr:rowOff>
    </xdr:from>
    <xdr:to>
      <xdr:col>6</xdr:col>
      <xdr:colOff>221192</xdr:colOff>
      <xdr:row>19</xdr:row>
      <xdr:rowOff>85725</xdr:rowOff>
    </xdr:to>
    <xdr:sp macro="" textlink="">
      <xdr:nvSpPr>
        <xdr:cNvPr id="8" name="Text Box 3">
          <a:extLst>
            <a:ext uri="{FF2B5EF4-FFF2-40B4-BE49-F238E27FC236}">
              <a16:creationId xmlns:a16="http://schemas.microsoft.com/office/drawing/2014/main" id="{00000000-0008-0000-0400-000008000000}"/>
            </a:ext>
          </a:extLst>
        </xdr:cNvPr>
        <xdr:cNvSpPr txBox="1">
          <a:spLocks noChangeArrowheads="1"/>
        </xdr:cNvSpPr>
      </xdr:nvSpPr>
      <xdr:spPr bwMode="auto">
        <a:xfrm>
          <a:off x="1028700" y="26222325"/>
          <a:ext cx="4516967" cy="523875"/>
        </a:xfrm>
        <a:prstGeom prst="rect">
          <a:avLst/>
        </a:prstGeom>
        <a:solidFill>
          <a:srgbClr val="FFFF99"/>
        </a:solidFill>
        <a:ln w="9525">
          <a:noFill/>
          <a:miter lim="800000"/>
          <a:headEnd/>
          <a:tailEnd/>
        </a:ln>
      </xdr:spPr>
      <xdr:txBody>
        <a:bodyPr vertOverflow="clip" wrap="square" lIns="36576" tIns="32004" rIns="0" bIns="0" anchor="t" upright="1"/>
        <a:lstStyle/>
        <a:p>
          <a:pPr algn="l" rtl="0">
            <a:defRPr sz="1000"/>
          </a:pPr>
          <a:r>
            <a:rPr lang="fi-FI" sz="1000" b="1" i="0" u="none" strike="noStrike" baseline="0">
              <a:solidFill>
                <a:srgbClr val="000000"/>
              </a:solidFill>
              <a:latin typeface="Arial"/>
              <a:cs typeface="Arial"/>
            </a:rPr>
            <a:t>Säästön laskentakaava</a:t>
          </a:r>
          <a:endParaRPr lang="fi-FI" sz="1000" b="0" i="0" u="none" strike="noStrike" baseline="0">
            <a:solidFill>
              <a:srgbClr val="000000"/>
            </a:solidFill>
            <a:latin typeface="Arial"/>
            <a:cs typeface="Arial"/>
          </a:endParaRPr>
        </a:p>
        <a:p>
          <a:pPr algn="l" rtl="0">
            <a:defRPr sz="1000"/>
          </a:pPr>
          <a:r>
            <a:rPr lang="fi-FI" sz="1000" b="0" i="0" u="none" strike="noStrike" baseline="0">
              <a:solidFill>
                <a:srgbClr val="000000"/>
              </a:solidFill>
              <a:latin typeface="Arial"/>
              <a:cs typeface="Arial"/>
            </a:rPr>
            <a:t>Säästö </a:t>
          </a:r>
          <a:r>
            <a:rPr lang="fi-FI" sz="1000" b="0" i="1" u="none" strike="noStrike" baseline="0">
              <a:solidFill>
                <a:srgbClr val="000000"/>
              </a:solidFill>
              <a:latin typeface="Arial"/>
              <a:cs typeface="Arial"/>
            </a:rPr>
            <a:t>(MWh/a)</a:t>
          </a:r>
          <a:r>
            <a:rPr lang="fi-FI" sz="1000" b="0" i="0" u="none" strike="noStrike" baseline="0">
              <a:solidFill>
                <a:srgbClr val="000000"/>
              </a:solidFill>
              <a:latin typeface="Arial"/>
              <a:cs typeface="Arial"/>
            </a:rPr>
            <a:t> =</a:t>
          </a:r>
        </a:p>
        <a:p>
          <a:pPr algn="l" rtl="0">
            <a:defRPr sz="1000"/>
          </a:pPr>
          <a:r>
            <a:rPr lang="fi-FI" sz="1000" b="0" i="0" u="none" strike="noStrike" baseline="0">
              <a:solidFill>
                <a:srgbClr val="000000"/>
              </a:solidFill>
              <a:latin typeface="Arial"/>
              <a:cs typeface="Arial"/>
            </a:rPr>
            <a:t>kulutusjakaumaosuus x kulutuksen arvioitu vähenemä (%)  </a:t>
          </a:r>
        </a:p>
      </xdr:txBody>
    </xdr:sp>
    <xdr:clientData/>
  </xdr:twoCellAnchor>
  <xdr:oneCellAnchor>
    <xdr:from>
      <xdr:col>1</xdr:col>
      <xdr:colOff>28575</xdr:colOff>
      <xdr:row>4</xdr:row>
      <xdr:rowOff>0</xdr:rowOff>
    </xdr:from>
    <xdr:ext cx="4796313" cy="1949508"/>
    <xdr:sp macro="" textlink="">
      <xdr:nvSpPr>
        <xdr:cNvPr id="9" name="Text Box 10">
          <a:extLst>
            <a:ext uri="{FF2B5EF4-FFF2-40B4-BE49-F238E27FC236}">
              <a16:creationId xmlns:a16="http://schemas.microsoft.com/office/drawing/2014/main" id="{00000000-0008-0000-0400-000009000000}"/>
            </a:ext>
          </a:extLst>
        </xdr:cNvPr>
        <xdr:cNvSpPr txBox="1">
          <a:spLocks noChangeArrowheads="1"/>
        </xdr:cNvSpPr>
      </xdr:nvSpPr>
      <xdr:spPr bwMode="auto">
        <a:xfrm>
          <a:off x="1057275" y="24031575"/>
          <a:ext cx="4796313" cy="1949508"/>
        </a:xfrm>
        <a:prstGeom prst="rect">
          <a:avLst/>
        </a:prstGeom>
        <a:solidFill>
          <a:srgbClr val="FFFFFF"/>
        </a:solidFill>
        <a:ln w="9525">
          <a:noFill/>
          <a:miter lim="800000"/>
          <a:headEnd/>
          <a:tailEnd/>
        </a:ln>
      </xdr:spPr>
      <xdr:txBody>
        <a:bodyPr wrap="none" lIns="27432" tIns="32004" rIns="0" bIns="0" anchor="t" upright="1">
          <a:spAutoFit/>
        </a:bodyPr>
        <a:lstStyle/>
        <a:p>
          <a:pPr algn="l" rtl="0">
            <a:defRPr sz="1000"/>
          </a:pPr>
          <a:r>
            <a:rPr lang="fi-FI" sz="1000" b="1" i="0" u="none" strike="noStrike" baseline="0">
              <a:solidFill>
                <a:srgbClr val="000000"/>
              </a:solidFill>
              <a:latin typeface="Arial"/>
              <a:cs typeface="Arial"/>
            </a:rPr>
            <a:t>Toimenpiteen kuvaus</a:t>
          </a:r>
          <a:endParaRPr lang="fi-FI" sz="1000" b="0" i="0" u="none" strike="noStrike" baseline="0">
            <a:solidFill>
              <a:srgbClr val="000000"/>
            </a:solidFill>
            <a:latin typeface="Arial"/>
            <a:cs typeface="Arial"/>
          </a:endParaRPr>
        </a:p>
        <a:p>
          <a:pPr algn="l" rtl="0">
            <a:defRPr sz="1000"/>
          </a:pPr>
          <a:r>
            <a:rPr lang="fi-FI" sz="1000" b="0" i="0" u="none" strike="noStrike" baseline="0">
              <a:solidFill>
                <a:srgbClr val="000000"/>
              </a:solidFill>
              <a:latin typeface="Arial"/>
              <a:cs typeface="Arial"/>
            </a:rPr>
            <a:t>Lämmitysverkoston perussäädöllä tasataan kohteen huonelämpötiloja niin, että</a:t>
          </a:r>
        </a:p>
        <a:p>
          <a:pPr algn="l" rtl="0">
            <a:defRPr sz="1000"/>
          </a:pPr>
          <a:r>
            <a:rPr lang="fi-FI" sz="1000" b="0" i="0" u="none" strike="noStrike" baseline="0">
              <a:solidFill>
                <a:srgbClr val="000000"/>
              </a:solidFill>
              <a:latin typeface="Arial"/>
              <a:cs typeface="Arial"/>
            </a:rPr>
            <a:t>järjestelmän toiminta-arvoja ei enää ole tarpeen asetella kylmimpien tilojen mukaan</a:t>
          </a:r>
        </a:p>
        <a:p>
          <a:pPr algn="l" rtl="0">
            <a:defRPr sz="1000"/>
          </a:pPr>
          <a:r>
            <a:rPr lang="fi-FI" sz="1000" b="0" i="0" u="none" strike="noStrike" baseline="0">
              <a:solidFill>
                <a:srgbClr val="000000"/>
              </a:solidFill>
              <a:latin typeface="Arial"/>
              <a:cs typeface="Arial"/>
            </a:rPr>
            <a:t>ja ylilämpö muista tiloista saadaan poistettua. Tasapainotus tehdään säätämällä</a:t>
          </a:r>
        </a:p>
        <a:p>
          <a:pPr algn="l" rtl="0">
            <a:defRPr sz="1000"/>
          </a:pPr>
          <a:r>
            <a:rPr lang="fi-FI" sz="1000" b="0" i="0" u="none" strike="noStrike" baseline="0">
              <a:solidFill>
                <a:srgbClr val="000000"/>
              </a:solidFill>
              <a:latin typeface="Arial"/>
              <a:cs typeface="Arial"/>
            </a:rPr>
            <a:t>patteri- ja lämmityslinjakohtaiset vesivirrat laskennallisesti määrättyihin arvoihin.</a:t>
          </a:r>
        </a:p>
        <a:p>
          <a:pPr algn="l" rtl="0">
            <a:defRPr sz="1000"/>
          </a:pPr>
          <a:r>
            <a:rPr lang="fi-FI" sz="1000" b="1" i="0" u="none" strike="noStrike" baseline="0">
              <a:solidFill>
                <a:srgbClr val="000000"/>
              </a:solidFill>
              <a:latin typeface="Arial"/>
              <a:cs typeface="Arial"/>
            </a:rPr>
            <a:t>Laskentaperiaatteen kuvaus</a:t>
          </a:r>
          <a:endParaRPr lang="fi-FI" sz="1000" b="0" i="0" u="none" strike="noStrike" baseline="0">
            <a:solidFill>
              <a:srgbClr val="000000"/>
            </a:solidFill>
            <a:latin typeface="Arial"/>
            <a:cs typeface="Arial"/>
          </a:endParaRPr>
        </a:p>
        <a:p>
          <a:pPr algn="l" rtl="0">
            <a:defRPr sz="1000"/>
          </a:pPr>
          <a:r>
            <a:rPr lang="fi-FI" sz="1000" b="0" i="0" u="none" strike="noStrike" baseline="0">
              <a:solidFill>
                <a:srgbClr val="000000"/>
              </a:solidFill>
              <a:latin typeface="Arial"/>
              <a:cs typeface="Arial"/>
            </a:rPr>
            <a:t>Energiakatselmoija on arvioinut patteriverkoston osuuden lämmitysenergian </a:t>
          </a:r>
        </a:p>
        <a:p>
          <a:pPr algn="l" rtl="0">
            <a:defRPr sz="1000"/>
          </a:pPr>
          <a:r>
            <a:rPr lang="fi-FI" sz="1000" b="0" i="0" u="none" strike="noStrike" baseline="0">
              <a:solidFill>
                <a:srgbClr val="000000"/>
              </a:solidFill>
              <a:latin typeface="Arial"/>
              <a:cs typeface="Arial"/>
            </a:rPr>
            <a:t>kokonaiskulutuksesta. Kohteessa ei ole katselmuksen jälkeen tehty merkittäviä</a:t>
          </a:r>
        </a:p>
        <a:p>
          <a:pPr algn="l" rtl="0">
            <a:defRPr sz="1000"/>
          </a:pPr>
          <a:r>
            <a:rPr lang="fi-FI" sz="1000" b="0" i="0" u="none" strike="noStrike" baseline="0">
              <a:solidFill>
                <a:srgbClr val="000000"/>
              </a:solidFill>
              <a:latin typeface="Arial"/>
              <a:cs typeface="Arial"/>
            </a:rPr>
            <a:t>muutoksia, joten oletetaan kulutusosuuden pysyneen ennallaan.</a:t>
          </a:r>
        </a:p>
        <a:p>
          <a:pPr algn="l" rtl="0">
            <a:defRPr sz="1000"/>
          </a:pPr>
          <a:r>
            <a:rPr lang="fi-FI" sz="1000" b="0" i="0" u="none" strike="noStrike" baseline="0">
              <a:solidFill>
                <a:srgbClr val="000000"/>
              </a:solidFill>
              <a:latin typeface="Arial"/>
              <a:cs typeface="Arial"/>
            </a:rPr>
            <a:t>Arvioidaan nyrkkisääntöön perustuen, että perussäädöllä huonelämpötilat muuttuvat</a:t>
          </a:r>
        </a:p>
        <a:p>
          <a:pPr algn="l" rtl="0">
            <a:defRPr sz="1000"/>
          </a:pPr>
          <a:r>
            <a:rPr lang="fi-FI" sz="1000" b="0" i="0" u="none" strike="noStrike" baseline="0">
              <a:solidFill>
                <a:srgbClr val="000000"/>
              </a:solidFill>
              <a:latin typeface="Arial"/>
              <a:cs typeface="Arial"/>
            </a:rPr>
            <a:t>keskimäärin noin 1,5 °C. Tällöin säästövaikutus patteriverkon kulutuksesta</a:t>
          </a:r>
        </a:p>
        <a:p>
          <a:pPr algn="l" rtl="0">
            <a:defRPr sz="1000"/>
          </a:pPr>
          <a:r>
            <a:rPr lang="fi-FI" sz="1000" b="0" i="0" u="none" strike="noStrike" baseline="0">
              <a:solidFill>
                <a:srgbClr val="000000"/>
              </a:solidFill>
              <a:latin typeface="Arial"/>
              <a:cs typeface="Arial"/>
            </a:rPr>
            <a:t>on noin 7 % ( 1 °C = 5 %). </a:t>
          </a:r>
        </a:p>
        <a:p>
          <a:pPr algn="l" rtl="0">
            <a:defRPr sz="1000"/>
          </a:pPr>
          <a:r>
            <a:rPr lang="fi-FI" sz="1000" b="0" i="0" u="none" strike="noStrike" baseline="0">
              <a:solidFill>
                <a:srgbClr val="000000"/>
              </a:solidFill>
              <a:latin typeface="Arial"/>
              <a:cs typeface="Arial"/>
            </a:rPr>
            <a:t>Säästö lasketaan prosenttilaskulla.</a:t>
          </a: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1</xdr:col>
      <xdr:colOff>11112</xdr:colOff>
      <xdr:row>17</xdr:row>
      <xdr:rowOff>0</xdr:rowOff>
    </xdr:from>
    <xdr:to>
      <xdr:col>6</xdr:col>
      <xdr:colOff>228070</xdr:colOff>
      <xdr:row>21</xdr:row>
      <xdr:rowOff>90487</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1039812" y="31005463"/>
          <a:ext cx="4512733" cy="738187"/>
        </a:xfrm>
        <a:prstGeom prst="rect">
          <a:avLst/>
        </a:prstGeom>
        <a:solidFill>
          <a:srgbClr val="FFFF99"/>
        </a:solidFill>
        <a:ln w="9525">
          <a:noFill/>
          <a:miter lim="800000"/>
          <a:headEnd/>
          <a:tailEnd/>
        </a:ln>
      </xdr:spPr>
      <xdr:txBody>
        <a:bodyPr vertOverflow="clip" wrap="square" lIns="36576" tIns="32004" rIns="0" bIns="0" anchor="t" upright="1"/>
        <a:lstStyle/>
        <a:p>
          <a:pPr algn="l" rtl="0">
            <a:defRPr sz="1000"/>
          </a:pPr>
          <a:r>
            <a:rPr lang="fi-FI" sz="1000" b="1" i="0" u="none" strike="noStrike" baseline="0">
              <a:solidFill>
                <a:sysClr val="windowText" lastClr="000000"/>
              </a:solidFill>
              <a:latin typeface="Arial"/>
              <a:cs typeface="Arial"/>
            </a:rPr>
            <a:t>Säästön laskentakaava</a:t>
          </a:r>
          <a:endParaRPr lang="fi-FI" sz="1000" b="0" i="0" u="none" strike="noStrike" baseline="0">
            <a:solidFill>
              <a:sysClr val="windowText" lastClr="000000"/>
            </a:solidFill>
            <a:latin typeface="Arial"/>
            <a:cs typeface="Arial"/>
          </a:endParaRPr>
        </a:p>
        <a:p>
          <a:pPr algn="l" rtl="0">
            <a:defRPr sz="1000"/>
          </a:pPr>
          <a:r>
            <a:rPr lang="fi-FI" sz="1000" b="0" i="0" u="none" strike="noStrike" baseline="0">
              <a:solidFill>
                <a:sysClr val="windowText" lastClr="000000"/>
              </a:solidFill>
              <a:latin typeface="Arial"/>
              <a:cs typeface="Arial"/>
            </a:rPr>
            <a:t>Veden säästö (m</a:t>
          </a:r>
          <a:r>
            <a:rPr lang="fi-FI" sz="1000" b="0" i="0" u="none" strike="noStrike" baseline="30000">
              <a:solidFill>
                <a:sysClr val="windowText" lastClr="000000"/>
              </a:solidFill>
              <a:latin typeface="Arial"/>
              <a:cs typeface="Arial"/>
            </a:rPr>
            <a:t>3</a:t>
          </a:r>
          <a:r>
            <a:rPr lang="fi-FI" sz="1000" b="0" i="0" u="none" strike="noStrike" baseline="0">
              <a:solidFill>
                <a:sysClr val="windowText" lastClr="000000"/>
              </a:solidFill>
              <a:latin typeface="Arial"/>
              <a:cs typeface="Arial"/>
            </a:rPr>
            <a:t>/a) = kulutusjakaumaosuus x kulutuksen arvioitu vähenemä</a:t>
          </a:r>
        </a:p>
        <a:p>
          <a:pPr algn="l" rtl="0">
            <a:defRPr sz="1000"/>
          </a:pPr>
          <a:r>
            <a:rPr lang="fi-FI" sz="1000" b="0" i="0" u="none" strike="noStrike" baseline="0">
              <a:solidFill>
                <a:sysClr val="windowText" lastClr="000000"/>
              </a:solidFill>
              <a:latin typeface="Arial"/>
              <a:cs typeface="Arial"/>
            </a:rPr>
            <a:t>Lämpimän veden energiansäästö </a:t>
          </a:r>
          <a:r>
            <a:rPr lang="fi-FI" sz="1000" b="0" i="1" u="none" strike="noStrike" baseline="0">
              <a:solidFill>
                <a:sysClr val="windowText" lastClr="000000"/>
              </a:solidFill>
              <a:latin typeface="Arial"/>
              <a:cs typeface="Arial"/>
            </a:rPr>
            <a:t>(MWh/a)</a:t>
          </a:r>
          <a:r>
            <a:rPr lang="fi-FI" sz="1000" b="0" i="0" u="none" strike="noStrike" baseline="0">
              <a:solidFill>
                <a:sysClr val="windowText" lastClr="000000"/>
              </a:solidFill>
              <a:latin typeface="Arial"/>
              <a:cs typeface="Arial"/>
            </a:rPr>
            <a:t> =</a:t>
          </a:r>
        </a:p>
        <a:p>
          <a:pPr algn="l" rtl="0">
            <a:defRPr sz="1000"/>
          </a:pPr>
          <a:r>
            <a:rPr lang="fi-FI" sz="1000" b="0" i="0" u="none" strike="noStrike" baseline="0">
              <a:solidFill>
                <a:sysClr val="windowText" lastClr="000000"/>
              </a:solidFill>
              <a:latin typeface="Arial"/>
              <a:cs typeface="Arial"/>
            </a:rPr>
            <a:t>veden säästö (m</a:t>
          </a:r>
          <a:r>
            <a:rPr lang="fi-FI" sz="1000" b="0" i="0" u="none" strike="noStrike" baseline="30000">
              <a:solidFill>
                <a:sysClr val="windowText" lastClr="000000"/>
              </a:solidFill>
              <a:latin typeface="Arial"/>
              <a:cs typeface="Arial"/>
            </a:rPr>
            <a:t>3</a:t>
          </a:r>
          <a:r>
            <a:rPr lang="fi-FI" sz="1000" b="0" i="0" u="none" strike="noStrike" baseline="0">
              <a:solidFill>
                <a:sysClr val="windowText" lastClr="000000"/>
              </a:solidFill>
              <a:latin typeface="Arial"/>
              <a:cs typeface="Arial"/>
            </a:rPr>
            <a:t>/a) x lämpimän veden osuus (%) x 58 kWh/m</a:t>
          </a:r>
          <a:r>
            <a:rPr lang="fi-FI" sz="1000" b="0" i="0" u="none" strike="noStrike" baseline="30000">
              <a:solidFill>
                <a:sysClr val="windowText" lastClr="000000"/>
              </a:solidFill>
              <a:latin typeface="Arial"/>
              <a:cs typeface="Arial"/>
            </a:rPr>
            <a:t>3</a:t>
          </a:r>
          <a:r>
            <a:rPr lang="fi-FI" sz="1000" b="0" i="0" u="none" strike="noStrike" baseline="0">
              <a:solidFill>
                <a:sysClr val="windowText" lastClr="000000"/>
              </a:solidFill>
              <a:latin typeface="Arial"/>
              <a:cs typeface="Arial"/>
            </a:rPr>
            <a:t>)  </a:t>
          </a:r>
        </a:p>
      </xdr:txBody>
    </xdr:sp>
    <xdr:clientData/>
  </xdr:twoCellAnchor>
  <xdr:oneCellAnchor>
    <xdr:from>
      <xdr:col>1</xdr:col>
      <xdr:colOff>28575</xdr:colOff>
      <xdr:row>4</xdr:row>
      <xdr:rowOff>123825</xdr:rowOff>
    </xdr:from>
    <xdr:ext cx="5486400" cy="1933575"/>
    <xdr:sp macro="" textlink="">
      <xdr:nvSpPr>
        <xdr:cNvPr id="5" name="Text Box 10">
          <a:extLst>
            <a:ext uri="{FF2B5EF4-FFF2-40B4-BE49-F238E27FC236}">
              <a16:creationId xmlns:a16="http://schemas.microsoft.com/office/drawing/2014/main" id="{00000000-0008-0000-0500-000005000000}"/>
            </a:ext>
          </a:extLst>
        </xdr:cNvPr>
        <xdr:cNvSpPr txBox="1">
          <a:spLocks noChangeArrowheads="1"/>
        </xdr:cNvSpPr>
      </xdr:nvSpPr>
      <xdr:spPr bwMode="auto">
        <a:xfrm>
          <a:off x="752475" y="609600"/>
          <a:ext cx="5486400" cy="1933575"/>
        </a:xfrm>
        <a:prstGeom prst="rect">
          <a:avLst/>
        </a:prstGeom>
        <a:solidFill>
          <a:srgbClr val="FFFFFF"/>
        </a:solidFill>
        <a:ln w="9525">
          <a:noFill/>
          <a:miter lim="800000"/>
          <a:headEnd/>
          <a:tailEnd/>
        </a:ln>
      </xdr:spPr>
      <xdr:txBody>
        <a:bodyPr wrap="square" lIns="27432" tIns="32004" rIns="0" bIns="0" anchor="t" upright="1">
          <a:noAutofit/>
        </a:bodyPr>
        <a:lstStyle/>
        <a:p>
          <a:pPr algn="l" rtl="0">
            <a:lnSpc>
              <a:spcPts val="900"/>
            </a:lnSpc>
            <a:defRPr sz="1000"/>
          </a:pPr>
          <a:r>
            <a:rPr lang="fi-FI" sz="1000" b="1" i="0" u="none" strike="noStrike" baseline="0">
              <a:solidFill>
                <a:sysClr val="windowText" lastClr="000000"/>
              </a:solidFill>
              <a:latin typeface="Arial"/>
              <a:ea typeface="+mn-ea"/>
              <a:cs typeface="Arial"/>
            </a:rPr>
            <a:t>Toimenpiteen kuvaus</a:t>
          </a:r>
        </a:p>
        <a:p>
          <a:pPr algn="l" rtl="0">
            <a:lnSpc>
              <a:spcPts val="900"/>
            </a:lnSpc>
            <a:defRPr sz="1000"/>
          </a:pPr>
          <a:r>
            <a:rPr lang="fi-FI" sz="1000" b="0" i="0" u="none" strike="noStrike" baseline="0">
              <a:solidFill>
                <a:sysClr val="windowText" lastClr="000000"/>
              </a:solidFill>
              <a:latin typeface="Arial"/>
              <a:ea typeface="+mn-ea"/>
              <a:cs typeface="Arial"/>
            </a:rPr>
            <a:t>Käyttövesiverkostoon lisättävällä paineenalennusventtiilillä alennetaan verkoston painetta, jolloin vesikalusteiden virtaamat pienenevät. Muutos ei vaikuta WC-huuhtelun kulutuksiin eikä vakiovesimäärän ottaviin laitteisiin. Mikäli verkostossa on tiettyä painetasoa vaativia laitteita, voidaan vesikalusteiden virtaamia vähentää kalustekohtaisesti tehtävällä virtaamien rajoituksella.</a:t>
          </a:r>
        </a:p>
        <a:p>
          <a:pPr algn="l" rtl="0">
            <a:defRPr sz="1000"/>
          </a:pPr>
          <a:r>
            <a:rPr lang="fi-FI" sz="1000" b="1" i="0" u="none" strike="noStrike" baseline="0">
              <a:solidFill>
                <a:sysClr val="windowText" lastClr="000000"/>
              </a:solidFill>
              <a:latin typeface="Arial"/>
              <a:cs typeface="Arial"/>
            </a:rPr>
            <a:t>Laskentaperiaatteen kuvaus</a:t>
          </a:r>
          <a:endParaRPr lang="fi-FI" sz="1000" b="0" i="0" u="none" strike="noStrike" baseline="0">
            <a:solidFill>
              <a:sysClr val="windowText" lastClr="000000"/>
            </a:solidFill>
            <a:latin typeface="Arial"/>
            <a:cs typeface="Arial"/>
          </a:endParaRPr>
        </a:p>
        <a:p>
          <a:pPr algn="l" rtl="0">
            <a:defRPr sz="1000"/>
          </a:pPr>
          <a:r>
            <a:rPr lang="fi-FI" sz="1000" b="0" i="0" u="none" strike="noStrike" baseline="0">
              <a:solidFill>
                <a:sysClr val="windowText" lastClr="000000"/>
              </a:solidFill>
              <a:latin typeface="Arial"/>
              <a:cs typeface="Arial"/>
            </a:rPr>
            <a:t>Energiakatselmoija on mitannut kalustevirtaamia ja arvioinut pesuallashanojen osuuden veden kokonaiskulutuksesta. Katselmoija on myös määrittänyt lämpimän veden kulutuksen olevan 40 % veden kokonaiskulutuksesta. Kohteessa ei ole katselmuksen jälkeen tehty merkittäviä muutoksia, joten oletetaan kulutusosuuden pysyneen ennallaan.</a:t>
          </a:r>
        </a:p>
        <a:p>
          <a:pPr algn="l" rtl="0">
            <a:defRPr sz="1000"/>
          </a:pPr>
          <a:r>
            <a:rPr lang="fi-FI" sz="1000" b="0" i="0" u="none" strike="noStrike" baseline="0">
              <a:solidFill>
                <a:sysClr val="windowText" lastClr="000000"/>
              </a:solidFill>
              <a:latin typeface="Arial"/>
              <a:cs typeface="Arial"/>
            </a:rPr>
            <a:t>Arvioidaan nyrkkisääntöön perustuen, että vesikalusteiden virtaamat muuttuvat</a:t>
          </a:r>
        </a:p>
        <a:p>
          <a:pPr algn="l" rtl="0">
            <a:defRPr sz="1000"/>
          </a:pPr>
          <a:r>
            <a:rPr lang="fi-FI" sz="1000" b="0" i="0" u="none" strike="noStrike" baseline="0">
              <a:solidFill>
                <a:sysClr val="windowText" lastClr="000000"/>
              </a:solidFill>
              <a:latin typeface="Arial"/>
              <a:cs typeface="Arial"/>
            </a:rPr>
            <a:t>keskimäärin noin 20 %. </a:t>
          </a:r>
        </a:p>
        <a:p>
          <a:pPr algn="l" rtl="0">
            <a:defRPr sz="1000"/>
          </a:pPr>
          <a:r>
            <a:rPr lang="fi-FI" sz="1000" b="0" i="0" u="none" strike="noStrike" baseline="0">
              <a:solidFill>
                <a:sysClr val="windowText" lastClr="000000"/>
              </a:solidFill>
              <a:latin typeface="Arial"/>
              <a:cs typeface="Arial"/>
            </a:rPr>
            <a:t>Lämpimän käyttöveden lämmitykseen kuluu energiaa 58 kWh/m</a:t>
          </a:r>
          <a:r>
            <a:rPr lang="fi-FI" sz="1000" b="0" i="0" u="none" strike="noStrike" baseline="30000">
              <a:solidFill>
                <a:sysClr val="windowText" lastClr="000000"/>
              </a:solidFill>
              <a:latin typeface="Arial"/>
              <a:cs typeface="Arial"/>
            </a:rPr>
            <a:t>3</a:t>
          </a:r>
          <a:r>
            <a:rPr lang="fi-FI" sz="1000" b="0" i="0" u="none" strike="noStrike" baseline="0">
              <a:solidFill>
                <a:sysClr val="windowText" lastClr="000000"/>
              </a:solidFill>
              <a:latin typeface="Arial"/>
              <a:cs typeface="Arial"/>
            </a:rPr>
            <a:t>.</a:t>
          </a:r>
        </a:p>
        <a:p>
          <a:pPr algn="l" rtl="0">
            <a:defRPr sz="1000"/>
          </a:pPr>
          <a:r>
            <a:rPr lang="fi-FI" sz="1000" b="0" i="0" u="none" strike="noStrike" baseline="0">
              <a:solidFill>
                <a:sysClr val="windowText" lastClr="000000"/>
              </a:solidFill>
              <a:latin typeface="Arial"/>
              <a:cs typeface="Arial"/>
            </a:rPr>
            <a:t>Säästö lasketaan prosenttilaskulla.</a:t>
          </a: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1</xdr:col>
      <xdr:colOff>7407</xdr:colOff>
      <xdr:row>14</xdr:row>
      <xdr:rowOff>82021</xdr:rowOff>
    </xdr:from>
    <xdr:to>
      <xdr:col>6</xdr:col>
      <xdr:colOff>224365</xdr:colOff>
      <xdr:row>19</xdr:row>
      <xdr:rowOff>105832</xdr:rowOff>
    </xdr:to>
    <xdr:sp macro="" textlink="">
      <xdr:nvSpPr>
        <xdr:cNvPr id="4" name="Text Box 3">
          <a:extLst>
            <a:ext uri="{FF2B5EF4-FFF2-40B4-BE49-F238E27FC236}">
              <a16:creationId xmlns:a16="http://schemas.microsoft.com/office/drawing/2014/main" id="{00000000-0008-0000-0600-000004000000}"/>
            </a:ext>
          </a:extLst>
        </xdr:cNvPr>
        <xdr:cNvSpPr txBox="1">
          <a:spLocks noChangeArrowheads="1"/>
        </xdr:cNvSpPr>
      </xdr:nvSpPr>
      <xdr:spPr bwMode="auto">
        <a:xfrm>
          <a:off x="1036107" y="36191296"/>
          <a:ext cx="4512733" cy="833436"/>
        </a:xfrm>
        <a:prstGeom prst="rect">
          <a:avLst/>
        </a:prstGeom>
        <a:solidFill>
          <a:srgbClr val="FFFF99"/>
        </a:solidFill>
        <a:ln w="9525">
          <a:noFill/>
          <a:miter lim="800000"/>
          <a:headEnd/>
          <a:tailEnd/>
        </a:ln>
      </xdr:spPr>
      <xdr:txBody>
        <a:bodyPr vertOverflow="clip" wrap="square" lIns="36576" tIns="32004" rIns="0" bIns="0" anchor="t" upright="1"/>
        <a:lstStyle/>
        <a:p>
          <a:pPr algn="l" rtl="0">
            <a:defRPr sz="1000"/>
          </a:pPr>
          <a:r>
            <a:rPr lang="fi-FI" sz="1000" b="1" i="0" u="none" strike="noStrike" baseline="0">
              <a:solidFill>
                <a:sysClr val="windowText" lastClr="000000"/>
              </a:solidFill>
              <a:latin typeface="Arial"/>
              <a:cs typeface="Arial"/>
            </a:rPr>
            <a:t>Säästön laskentakaava</a:t>
          </a:r>
          <a:endParaRPr lang="fi-FI" sz="1000" b="0" i="0" u="none" strike="noStrike" baseline="0">
            <a:solidFill>
              <a:sysClr val="windowText" lastClr="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fi-FI" sz="1000" b="0" i="0" u="none" strike="noStrike" baseline="0">
              <a:solidFill>
                <a:sysClr val="windowText" lastClr="000000"/>
              </a:solidFill>
              <a:latin typeface="Arial"/>
              <a:ea typeface="+mn-ea"/>
              <a:cs typeface="Arial"/>
            </a:rPr>
            <a:t>Lämpimän veden energiansäästö (MWh/a) =</a:t>
          </a:r>
        </a:p>
        <a:p>
          <a:pPr algn="l" rtl="0">
            <a:defRPr sz="1000"/>
          </a:pPr>
          <a:r>
            <a:rPr lang="fi-FI" sz="1000" b="0" i="0" u="none" strike="noStrike" baseline="0">
              <a:solidFill>
                <a:sysClr val="windowText" lastClr="000000"/>
              </a:solidFill>
              <a:latin typeface="Arial"/>
              <a:ea typeface="+mn-ea"/>
              <a:cs typeface="Arial"/>
            </a:rPr>
            <a:t>veden kulutus (m</a:t>
          </a:r>
          <a:r>
            <a:rPr lang="fi-FI" sz="1000" b="0" i="0" u="none" strike="noStrike" baseline="30000">
              <a:solidFill>
                <a:sysClr val="windowText" lastClr="000000"/>
              </a:solidFill>
              <a:latin typeface="Arial"/>
              <a:ea typeface="+mn-ea"/>
              <a:cs typeface="Arial"/>
            </a:rPr>
            <a:t>3</a:t>
          </a:r>
          <a:r>
            <a:rPr lang="fi-FI" sz="1000" b="0" i="0" u="none" strike="noStrike" baseline="0">
              <a:solidFill>
                <a:sysClr val="windowText" lastClr="000000"/>
              </a:solidFill>
              <a:latin typeface="Arial"/>
              <a:ea typeface="+mn-ea"/>
              <a:cs typeface="Arial"/>
            </a:rPr>
            <a:t>/a) x lämpimän veden osuus (%) x (veden lämpötila höyrysiirtimen jälkeen  -  5°C) x 1,163 kWh/m</a:t>
          </a:r>
          <a:r>
            <a:rPr lang="fi-FI" sz="1000" b="0" i="0" u="none" strike="noStrike" baseline="30000">
              <a:solidFill>
                <a:sysClr val="windowText" lastClr="000000"/>
              </a:solidFill>
              <a:latin typeface="Arial"/>
              <a:ea typeface="+mn-ea"/>
              <a:cs typeface="Arial"/>
            </a:rPr>
            <a:t>3</a:t>
          </a:r>
          <a:r>
            <a:rPr lang="fi-FI" sz="1000" b="0" i="0" u="none" strike="noStrike" baseline="0">
              <a:solidFill>
                <a:sysClr val="windowText" lastClr="000000"/>
              </a:solidFill>
              <a:latin typeface="Arial"/>
              <a:ea typeface="+mn-ea"/>
              <a:cs typeface="Arial"/>
            </a:rPr>
            <a:t>,°C</a:t>
          </a:r>
        </a:p>
      </xdr:txBody>
    </xdr:sp>
    <xdr:clientData/>
  </xdr:twoCellAnchor>
  <xdr:oneCellAnchor>
    <xdr:from>
      <xdr:col>1</xdr:col>
      <xdr:colOff>2647</xdr:colOff>
      <xdr:row>4</xdr:row>
      <xdr:rowOff>0</xdr:rowOff>
    </xdr:from>
    <xdr:ext cx="5416020" cy="1699152"/>
    <xdr:sp macro="" textlink="">
      <xdr:nvSpPr>
        <xdr:cNvPr id="5" name="Text Box 10">
          <a:extLst>
            <a:ext uri="{FF2B5EF4-FFF2-40B4-BE49-F238E27FC236}">
              <a16:creationId xmlns:a16="http://schemas.microsoft.com/office/drawing/2014/main" id="{00000000-0008-0000-0600-000005000000}"/>
            </a:ext>
          </a:extLst>
        </xdr:cNvPr>
        <xdr:cNvSpPr txBox="1">
          <a:spLocks noChangeArrowheads="1"/>
        </xdr:cNvSpPr>
      </xdr:nvSpPr>
      <xdr:spPr bwMode="auto">
        <a:xfrm>
          <a:off x="1031347" y="34459864"/>
          <a:ext cx="5416020" cy="1699152"/>
        </a:xfrm>
        <a:prstGeom prst="rect">
          <a:avLst/>
        </a:prstGeom>
        <a:solidFill>
          <a:srgbClr val="FFFFFF"/>
        </a:solidFill>
        <a:ln w="9525">
          <a:noFill/>
          <a:miter lim="800000"/>
          <a:headEnd/>
          <a:tailEnd/>
        </a:ln>
      </xdr:spPr>
      <xdr:txBody>
        <a:bodyPr wrap="square" lIns="27432" tIns="32004" rIns="0" bIns="0" anchor="t" upright="1">
          <a:noAutofit/>
        </a:bodyPr>
        <a:lstStyle/>
        <a:p>
          <a:pPr algn="l" rtl="0">
            <a:defRPr sz="1000"/>
          </a:pPr>
          <a:r>
            <a:rPr lang="fi-FI" sz="1000" b="1" i="0" u="none" strike="noStrike" baseline="0">
              <a:solidFill>
                <a:sysClr val="windowText" lastClr="000000"/>
              </a:solidFill>
              <a:latin typeface="Arial"/>
              <a:cs typeface="Arial"/>
            </a:rPr>
            <a:t>Toimenpiteen kuvaus</a:t>
          </a:r>
          <a:endParaRPr lang="fi-FI" sz="1000" b="0" i="0" u="none" strike="noStrike" baseline="0">
            <a:solidFill>
              <a:sysClr val="windowText" lastClr="000000"/>
            </a:solidFill>
            <a:latin typeface="Arial"/>
            <a:cs typeface="Arial"/>
          </a:endParaRPr>
        </a:p>
        <a:p>
          <a:pPr algn="l" rtl="0">
            <a:defRPr sz="1000"/>
          </a:pPr>
          <a:r>
            <a:rPr lang="fi-FI" sz="1000" b="0" i="0" u="none" strike="noStrike" baseline="0">
              <a:solidFill>
                <a:sysClr val="windowText" lastClr="000000"/>
              </a:solidFill>
              <a:latin typeface="Arial"/>
              <a:cs typeface="Arial"/>
            </a:rPr>
            <a:t>Sairaaloissa tyypillinen energiansäästötoimenpide on hönkähöyryn käyttö lämpimän käyttöveden lämmitykseen. Lämpöä siirretään höyrystä käyttöveteen höyry-vesi-lämmönsiirtimellä . Kun höyrystä ei saada riittävästi tehoa käytetään ostoenergiaa.</a:t>
          </a:r>
        </a:p>
        <a:p>
          <a:pPr algn="l" rtl="0">
            <a:defRPr sz="1000"/>
          </a:pPr>
          <a:r>
            <a:rPr lang="fi-FI" sz="1000" b="1" i="0" u="none" strike="noStrike" baseline="0">
              <a:solidFill>
                <a:sysClr val="windowText" lastClr="000000"/>
              </a:solidFill>
              <a:latin typeface="Arial"/>
              <a:cs typeface="Arial"/>
            </a:rPr>
            <a:t>Laskentaperiaatteen kuvaus</a:t>
          </a:r>
          <a:endParaRPr lang="fi-FI" sz="1000" b="0" i="0" u="none" strike="noStrike" baseline="0">
            <a:solidFill>
              <a:sysClr val="windowText" lastClr="000000"/>
            </a:solidFill>
            <a:latin typeface="Arial"/>
            <a:cs typeface="Arial"/>
          </a:endParaRPr>
        </a:p>
        <a:p>
          <a:pPr algn="l" rtl="0">
            <a:defRPr sz="1000"/>
          </a:pPr>
          <a:r>
            <a:rPr lang="fi-FI" sz="1000" b="0" i="0" u="none" strike="noStrike" baseline="0">
              <a:solidFill>
                <a:sysClr val="windowText" lastClr="000000"/>
              </a:solidFill>
              <a:latin typeface="Arial"/>
              <a:cs typeface="Arial"/>
            </a:rPr>
            <a:t>Oletetaan, että hönkähöyryllä saadaan lämmitetyksi kylmä käyttövesi keskimäärin 5 °C =&gt; 40 °C lämpötilaan. </a:t>
          </a:r>
        </a:p>
        <a:p>
          <a:pPr algn="l" rtl="0">
            <a:defRPr sz="1000"/>
          </a:pPr>
          <a:r>
            <a:rPr lang="fi-FI" sz="1000" b="0" i="0" u="none" strike="noStrike" baseline="0">
              <a:solidFill>
                <a:sysClr val="windowText" lastClr="000000"/>
              </a:solidFill>
              <a:latin typeface="Arial"/>
              <a:cs typeface="Arial"/>
            </a:rPr>
            <a:t>Vaihtoehtoinen laskentatapa on arvioida kuinka suuri osuus lämpimästä käyttövedestä saadaan lämmitetyksi kokonaan hönkähöyryllä.</a:t>
          </a:r>
        </a:p>
        <a:p>
          <a:pPr algn="l" rtl="0">
            <a:defRPr sz="1000"/>
          </a:pPr>
          <a:r>
            <a:rPr lang="fi-FI" sz="1000" b="0" i="0" u="none" strike="noStrike" baseline="0">
              <a:solidFill>
                <a:sysClr val="windowText" lastClr="000000"/>
              </a:solidFill>
              <a:latin typeface="Arial"/>
              <a:cs typeface="Arial"/>
            </a:rPr>
            <a:t>Lämpimän käyttöveden lämmitykseen kuluu energiaa 58 kWh/m</a:t>
          </a:r>
          <a:r>
            <a:rPr lang="fi-FI" sz="1000" b="0" i="0" u="none" strike="noStrike" baseline="30000">
              <a:solidFill>
                <a:sysClr val="windowText" lastClr="000000"/>
              </a:solidFill>
              <a:latin typeface="Arial"/>
              <a:cs typeface="Arial"/>
            </a:rPr>
            <a:t>3</a:t>
          </a:r>
          <a:r>
            <a:rPr lang="fi-FI" sz="1000" b="0" i="0" u="none" strike="noStrike" baseline="0">
              <a:solidFill>
                <a:sysClr val="windowText" lastClr="000000"/>
              </a:solidFill>
              <a:latin typeface="Arial"/>
              <a:cs typeface="Arial"/>
            </a:rPr>
            <a:t> tai lämmitettävää astetta kohden 1,163 kWh/m</a:t>
          </a:r>
          <a:r>
            <a:rPr lang="fi-FI" sz="1000" b="0" i="0" u="none" strike="noStrike" baseline="30000">
              <a:solidFill>
                <a:sysClr val="windowText" lastClr="000000"/>
              </a:solidFill>
              <a:latin typeface="Arial"/>
              <a:cs typeface="Arial"/>
            </a:rPr>
            <a:t>3</a:t>
          </a:r>
          <a:r>
            <a:rPr lang="fi-FI" sz="1000" b="0" i="0" u="none" strike="noStrike" baseline="0">
              <a:solidFill>
                <a:sysClr val="windowText" lastClr="000000"/>
              </a:solidFill>
              <a:latin typeface="Arial"/>
              <a:cs typeface="Arial"/>
            </a:rPr>
            <a:t>,°C.</a:t>
          </a: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19050</xdr:colOff>
      <xdr:row>12</xdr:row>
      <xdr:rowOff>28575</xdr:rowOff>
    </xdr:from>
    <xdr:to>
      <xdr:col>6</xdr:col>
      <xdr:colOff>503766</xdr:colOff>
      <xdr:row>15</xdr:row>
      <xdr:rowOff>66675</xdr:rowOff>
    </xdr:to>
    <xdr:sp macro="" textlink="">
      <xdr:nvSpPr>
        <xdr:cNvPr id="4" name="Text Box 4">
          <a:extLst>
            <a:ext uri="{FF2B5EF4-FFF2-40B4-BE49-F238E27FC236}">
              <a16:creationId xmlns:a16="http://schemas.microsoft.com/office/drawing/2014/main" id="{00000000-0008-0000-0700-000004000000}"/>
            </a:ext>
          </a:extLst>
        </xdr:cNvPr>
        <xdr:cNvSpPr txBox="1">
          <a:spLocks noChangeArrowheads="1"/>
        </xdr:cNvSpPr>
      </xdr:nvSpPr>
      <xdr:spPr bwMode="auto">
        <a:xfrm>
          <a:off x="1047750" y="41519475"/>
          <a:ext cx="4780491" cy="523875"/>
        </a:xfrm>
        <a:prstGeom prst="rect">
          <a:avLst/>
        </a:prstGeom>
        <a:solidFill>
          <a:srgbClr val="FFFF99"/>
        </a:solidFill>
        <a:ln w="9525">
          <a:noFill/>
          <a:miter lim="800000"/>
          <a:headEnd/>
          <a:tailEnd/>
        </a:ln>
      </xdr:spPr>
      <xdr:txBody>
        <a:bodyPr vertOverflow="clip" wrap="square" lIns="36576" tIns="32004" rIns="0" bIns="0" anchor="t" upright="1"/>
        <a:lstStyle/>
        <a:p>
          <a:pPr algn="l" rtl="0">
            <a:lnSpc>
              <a:spcPts val="900"/>
            </a:lnSpc>
            <a:defRPr sz="1000"/>
          </a:pPr>
          <a:r>
            <a:rPr lang="fi-FI" sz="1000" b="1" i="0" u="none" strike="noStrike" baseline="0">
              <a:solidFill>
                <a:srgbClr val="000000"/>
              </a:solidFill>
              <a:latin typeface="Arial"/>
              <a:cs typeface="Arial"/>
            </a:rPr>
            <a:t>Säästön laskentakaava</a:t>
          </a:r>
          <a:endParaRPr lang="fi-FI" sz="1000" b="0" i="0" u="none" strike="noStrike" baseline="0">
            <a:solidFill>
              <a:srgbClr val="000000"/>
            </a:solidFill>
            <a:latin typeface="Arial"/>
            <a:cs typeface="Arial"/>
          </a:endParaRPr>
        </a:p>
        <a:p>
          <a:pPr algn="l" rtl="0">
            <a:lnSpc>
              <a:spcPts val="1000"/>
            </a:lnSpc>
            <a:defRPr sz="1000"/>
          </a:pPr>
          <a:r>
            <a:rPr lang="fi-FI" sz="1000" b="0" i="0" u="none" strike="noStrike" baseline="0">
              <a:solidFill>
                <a:srgbClr val="000000"/>
              </a:solidFill>
              <a:latin typeface="Arial"/>
              <a:cs typeface="Arial"/>
            </a:rPr>
            <a:t>Säästö </a:t>
          </a:r>
          <a:r>
            <a:rPr lang="fi-FI" sz="1000" b="0" i="1" u="none" strike="noStrike" baseline="0">
              <a:solidFill>
                <a:srgbClr val="000000"/>
              </a:solidFill>
              <a:latin typeface="Arial"/>
              <a:cs typeface="Arial"/>
            </a:rPr>
            <a:t>(MWh/a)</a:t>
          </a:r>
          <a:r>
            <a:rPr lang="fi-FI" sz="1000" b="0" i="0" u="none" strike="noStrike" baseline="0">
              <a:solidFill>
                <a:srgbClr val="000000"/>
              </a:solidFill>
              <a:latin typeface="Arial"/>
              <a:cs typeface="Arial"/>
            </a:rPr>
            <a:t> =</a:t>
          </a:r>
        </a:p>
        <a:p>
          <a:pPr algn="l" rtl="0">
            <a:lnSpc>
              <a:spcPts val="900"/>
            </a:lnSpc>
            <a:defRPr sz="1000"/>
          </a:pPr>
          <a:r>
            <a:rPr lang="fi-FI" sz="1000" b="0" i="0" u="none" strike="noStrike" baseline="0">
              <a:solidFill>
                <a:srgbClr val="000000"/>
              </a:solidFill>
              <a:latin typeface="Arial"/>
              <a:cs typeface="Arial"/>
            </a:rPr>
            <a:t>valaistuksen ottama teho x (päivittäinen käyttöaika ennen - käyttöaika jälkeen) x työpäivien määrä   </a:t>
          </a:r>
        </a:p>
      </xdr:txBody>
    </xdr:sp>
    <xdr:clientData/>
  </xdr:twoCellAnchor>
  <xdr:twoCellAnchor editAs="oneCell">
    <xdr:from>
      <xdr:col>1</xdr:col>
      <xdr:colOff>28575</xdr:colOff>
      <xdr:row>4</xdr:row>
      <xdr:rowOff>114301</xdr:rowOff>
    </xdr:from>
    <xdr:to>
      <xdr:col>6</xdr:col>
      <xdr:colOff>494241</xdr:colOff>
      <xdr:row>12</xdr:row>
      <xdr:rowOff>1</xdr:rowOff>
    </xdr:to>
    <xdr:sp macro="" textlink="">
      <xdr:nvSpPr>
        <xdr:cNvPr id="5" name="Text Box 11">
          <a:extLst>
            <a:ext uri="{FF2B5EF4-FFF2-40B4-BE49-F238E27FC236}">
              <a16:creationId xmlns:a16="http://schemas.microsoft.com/office/drawing/2014/main" id="{00000000-0008-0000-0700-000005000000}"/>
            </a:ext>
          </a:extLst>
        </xdr:cNvPr>
        <xdr:cNvSpPr txBox="1">
          <a:spLocks noChangeArrowheads="1"/>
        </xdr:cNvSpPr>
      </xdr:nvSpPr>
      <xdr:spPr bwMode="auto">
        <a:xfrm>
          <a:off x="752475" y="600076"/>
          <a:ext cx="4761441" cy="1181100"/>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fi-FI" sz="1000" b="1" i="0" u="none" strike="noStrike" baseline="0">
              <a:solidFill>
                <a:srgbClr val="000000"/>
              </a:solidFill>
              <a:latin typeface="Arial"/>
              <a:cs typeface="Arial"/>
            </a:rPr>
            <a:t>Toimenpiteen kuvaus</a:t>
          </a:r>
          <a:endParaRPr lang="fi-FI" sz="1000" b="0" i="0" u="none" strike="noStrike" baseline="0">
            <a:solidFill>
              <a:srgbClr val="000000"/>
            </a:solidFill>
            <a:latin typeface="Arial"/>
            <a:cs typeface="Arial"/>
          </a:endParaRPr>
        </a:p>
        <a:p>
          <a:pPr algn="l" rtl="0">
            <a:defRPr sz="1000"/>
          </a:pPr>
          <a:r>
            <a:rPr lang="fi-FI" sz="1000" b="0" i="0" u="none" strike="noStrike" baseline="0">
              <a:solidFill>
                <a:srgbClr val="000000"/>
              </a:solidFill>
              <a:latin typeface="Arial"/>
              <a:cs typeface="Arial"/>
            </a:rPr>
            <a:t>Valaistuksen käyttöaikaa arkipäivisin muutetaan rakennusautomaation aikaohjelman muutoksella paremmin tilojen käyttöaikaa vastaavaksi.</a:t>
          </a:r>
        </a:p>
        <a:p>
          <a:pPr algn="l" rtl="0">
            <a:defRPr sz="1000"/>
          </a:pPr>
          <a:r>
            <a:rPr lang="fi-FI" sz="1000" b="1" i="0" u="none" strike="noStrike" baseline="0">
              <a:solidFill>
                <a:srgbClr val="000000"/>
              </a:solidFill>
              <a:latin typeface="Arial"/>
              <a:cs typeface="Arial"/>
            </a:rPr>
            <a:t>Laskentaperiaatteen kuvaus</a:t>
          </a:r>
          <a:r>
            <a:rPr lang="fi-FI" sz="1000" b="0" i="0" u="none" strike="noStrike" baseline="0">
              <a:solidFill>
                <a:srgbClr val="000000"/>
              </a:solidFill>
              <a:latin typeface="Arial"/>
              <a:cs typeface="Arial"/>
            </a:rPr>
            <a:t> </a:t>
          </a:r>
        </a:p>
        <a:p>
          <a:pPr algn="l" rtl="0">
            <a:defRPr sz="1000"/>
          </a:pPr>
          <a:r>
            <a:rPr lang="fi-FI" sz="1000" b="0" i="0" u="none" strike="noStrike" baseline="0">
              <a:solidFill>
                <a:srgbClr val="000000"/>
              </a:solidFill>
              <a:latin typeface="Arial"/>
              <a:cs typeface="Arial"/>
            </a:rPr>
            <a:t>Valaistusteho on määritetty laskemalla valaisimien lukumäärä ja tarkistamalla lampputyyppi ja kuristin. Valaistusteho ei muutu.</a:t>
          </a:r>
        </a:p>
        <a:p>
          <a:pPr algn="l" rtl="0">
            <a:defRPr sz="1000"/>
          </a:pPr>
          <a:r>
            <a:rPr lang="fi-FI" sz="1000" b="0" i="0" u="none" strike="noStrike" baseline="0">
              <a:solidFill>
                <a:srgbClr val="000000"/>
              </a:solidFill>
              <a:latin typeface="Arial"/>
              <a:cs typeface="Arial"/>
            </a:rPr>
            <a:t>Säästö lasketaan päivittäisen käyttöaikamuutoksen, vuoden työpäivien määrän ja valaistustehon tulona.</a:t>
          </a:r>
        </a:p>
      </xdr:txBody>
    </xdr:sp>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nergiatehokkuussopimukset2017-2025.fi/extranet/aineistopankki/saastojen-laskenta/"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www.ym.fi/fi-FI/Maankaytto_ja_rakentaminen/Lainsaadanto_ja_ohjeet/Rakentamismaarayskokoelma/Energiatehokkuus"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3"/>
  <sheetViews>
    <sheetView showGridLines="0" tabSelected="1" zoomScale="85" zoomScaleNormal="85" zoomScaleSheetLayoutView="90" workbookViewId="0">
      <selection activeCell="A2" sqref="A2"/>
    </sheetView>
  </sheetViews>
  <sheetFormatPr defaultRowHeight="12.75" x14ac:dyDescent="0.2"/>
  <cols>
    <col min="1" max="1" width="4.5703125" customWidth="1"/>
    <col min="2" max="2" width="10.85546875" customWidth="1"/>
    <col min="3" max="3" width="23" customWidth="1"/>
    <col min="4" max="4" width="14.5703125" customWidth="1"/>
    <col min="6" max="6" width="11.85546875" customWidth="1"/>
    <col min="7" max="7" width="9.7109375" customWidth="1"/>
    <col min="8" max="8" width="8.28515625" customWidth="1"/>
  </cols>
  <sheetData>
    <row r="1" spans="1:8" ht="14.25" x14ac:dyDescent="0.2">
      <c r="A1" s="120" t="s">
        <v>195</v>
      </c>
      <c r="B1" s="120"/>
      <c r="H1" s="49"/>
    </row>
    <row r="2" spans="1:8" ht="15.75" x14ac:dyDescent="0.25">
      <c r="A2" s="5" t="s">
        <v>52</v>
      </c>
    </row>
    <row r="3" spans="1:8" x14ac:dyDescent="0.2">
      <c r="A3" s="1" t="s">
        <v>194</v>
      </c>
    </row>
    <row r="21" spans="3:8" ht="24" customHeight="1" x14ac:dyDescent="0.2">
      <c r="C21" s="50" t="s">
        <v>166</v>
      </c>
      <c r="D21" s="52"/>
      <c r="E21" s="53" t="s">
        <v>53</v>
      </c>
      <c r="F21" s="53"/>
      <c r="G21" s="53"/>
      <c r="H21" s="51"/>
    </row>
    <row r="22" spans="3:8" x14ac:dyDescent="0.2">
      <c r="C22" s="12"/>
    </row>
    <row r="23" spans="3:8" x14ac:dyDescent="0.2">
      <c r="C23" s="1" t="s">
        <v>179</v>
      </c>
    </row>
    <row r="24" spans="3:8" hidden="1" x14ac:dyDescent="0.2">
      <c r="C24" s="12"/>
    </row>
    <row r="25" spans="3:8" x14ac:dyDescent="0.2">
      <c r="C25" s="12" t="s">
        <v>180</v>
      </c>
    </row>
    <row r="26" spans="3:8" x14ac:dyDescent="0.2">
      <c r="C26" s="48" t="s">
        <v>181</v>
      </c>
    </row>
    <row r="27" spans="3:8" x14ac:dyDescent="0.2">
      <c r="C27" s="48" t="s">
        <v>182</v>
      </c>
    </row>
    <row r="28" spans="3:8" x14ac:dyDescent="0.2">
      <c r="C28" s="48" t="s">
        <v>69</v>
      </c>
    </row>
    <row r="29" spans="3:8" x14ac:dyDescent="0.2">
      <c r="C29" s="48" t="s">
        <v>209</v>
      </c>
    </row>
    <row r="30" spans="3:8" x14ac:dyDescent="0.2">
      <c r="C30" s="12" t="s">
        <v>183</v>
      </c>
    </row>
    <row r="31" spans="3:8" x14ac:dyDescent="0.2">
      <c r="C31" s="48" t="s">
        <v>68</v>
      </c>
    </row>
    <row r="32" spans="3:8" x14ac:dyDescent="0.2">
      <c r="C32" s="48" t="s">
        <v>72</v>
      </c>
    </row>
    <row r="33" spans="3:8" x14ac:dyDescent="0.2">
      <c r="C33" s="48" t="s">
        <v>78</v>
      </c>
    </row>
    <row r="34" spans="3:8" x14ac:dyDescent="0.2">
      <c r="C34" s="12" t="s">
        <v>184</v>
      </c>
    </row>
    <row r="35" spans="3:8" x14ac:dyDescent="0.2">
      <c r="C35" s="48" t="s">
        <v>82</v>
      </c>
    </row>
    <row r="36" spans="3:8" x14ac:dyDescent="0.2">
      <c r="C36" s="48" t="s">
        <v>83</v>
      </c>
    </row>
    <row r="37" spans="3:8" x14ac:dyDescent="0.2">
      <c r="C37" s="12" t="s">
        <v>185</v>
      </c>
    </row>
    <row r="38" spans="3:8" x14ac:dyDescent="0.2">
      <c r="C38" s="48" t="s">
        <v>91</v>
      </c>
    </row>
    <row r="39" spans="3:8" x14ac:dyDescent="0.2">
      <c r="C39" s="48" t="s">
        <v>92</v>
      </c>
    </row>
    <row r="40" spans="3:8" x14ac:dyDescent="0.2">
      <c r="C40" s="48" t="s">
        <v>104</v>
      </c>
    </row>
    <row r="41" spans="3:8" x14ac:dyDescent="0.2">
      <c r="C41" s="48" t="s">
        <v>232</v>
      </c>
    </row>
    <row r="42" spans="3:8" x14ac:dyDescent="0.2">
      <c r="C42" s="48" t="s">
        <v>233</v>
      </c>
    </row>
    <row r="43" spans="3:8" x14ac:dyDescent="0.2">
      <c r="C43" s="118" t="s">
        <v>186</v>
      </c>
      <c r="D43" s="118"/>
      <c r="E43" s="118"/>
      <c r="F43" s="118"/>
      <c r="G43" s="118"/>
    </row>
    <row r="44" spans="3:8" ht="12.75" customHeight="1" x14ac:dyDescent="0.25">
      <c r="C44" s="119" t="s">
        <v>242</v>
      </c>
      <c r="D44" s="119"/>
      <c r="E44" s="119"/>
      <c r="F44" s="119"/>
      <c r="G44" s="119"/>
      <c r="H44" s="57"/>
    </row>
    <row r="45" spans="3:8" ht="12.75" customHeight="1" x14ac:dyDescent="0.25">
      <c r="C45" s="48" t="s">
        <v>240</v>
      </c>
      <c r="D45" s="55"/>
      <c r="E45" s="55"/>
      <c r="F45" s="55"/>
      <c r="G45" s="55"/>
      <c r="H45" s="57"/>
    </row>
    <row r="46" spans="3:8" ht="12.75" customHeight="1" x14ac:dyDescent="0.25">
      <c r="C46" s="48" t="s">
        <v>241</v>
      </c>
      <c r="D46" s="55"/>
      <c r="E46" s="55"/>
      <c r="F46" s="55"/>
      <c r="G46" s="55"/>
      <c r="H46" s="57"/>
    </row>
    <row r="47" spans="3:8" x14ac:dyDescent="0.2">
      <c r="C47" s="118" t="s">
        <v>187</v>
      </c>
      <c r="D47" s="118"/>
      <c r="E47" s="118"/>
    </row>
    <row r="48" spans="3:8" x14ac:dyDescent="0.2">
      <c r="C48" s="118" t="s">
        <v>188</v>
      </c>
      <c r="D48" s="118"/>
      <c r="E48" s="118"/>
      <c r="F48" s="118"/>
    </row>
    <row r="49" spans="3:3" x14ac:dyDescent="0.2">
      <c r="C49" s="12" t="s">
        <v>189</v>
      </c>
    </row>
    <row r="50" spans="3:3" x14ac:dyDescent="0.2">
      <c r="C50" s="48" t="s">
        <v>191</v>
      </c>
    </row>
    <row r="51" spans="3:3" x14ac:dyDescent="0.2">
      <c r="C51" s="48" t="s">
        <v>144</v>
      </c>
    </row>
    <row r="52" spans="3:3" x14ac:dyDescent="0.2">
      <c r="C52" s="12" t="s">
        <v>190</v>
      </c>
    </row>
    <row r="53" spans="3:3" x14ac:dyDescent="0.2">
      <c r="C53" s="48" t="s">
        <v>192</v>
      </c>
    </row>
    <row r="54" spans="3:3" x14ac:dyDescent="0.2">
      <c r="C54" s="48" t="s">
        <v>193</v>
      </c>
    </row>
    <row r="55" spans="3:3" ht="12" customHeight="1" x14ac:dyDescent="0.2">
      <c r="C55" s="114" t="s">
        <v>243</v>
      </c>
    </row>
    <row r="56" spans="3:3" hidden="1" x14ac:dyDescent="0.2"/>
    <row r="57" spans="3:3" x14ac:dyDescent="0.2">
      <c r="C57" s="114" t="s">
        <v>244</v>
      </c>
    </row>
    <row r="58" spans="3:3" x14ac:dyDescent="0.2">
      <c r="C58" s="114" t="s">
        <v>245</v>
      </c>
    </row>
    <row r="63" spans="3:3" x14ac:dyDescent="0.2">
      <c r="C63" s="116" t="s">
        <v>290</v>
      </c>
    </row>
  </sheetData>
  <mergeCells count="5">
    <mergeCell ref="C48:F48"/>
    <mergeCell ref="C47:E47"/>
    <mergeCell ref="C44:G44"/>
    <mergeCell ref="C43:G43"/>
    <mergeCell ref="A1:B1"/>
  </mergeCells>
  <hyperlinks>
    <hyperlink ref="C26" location="'1A Kattilahyötysuhteen parannus'!A1" display="1A Kattilahyötysuhteen parantaminen" xr:uid="{00000000-0004-0000-0000-000000000000}"/>
    <hyperlink ref="C27" location="'1B Höyrykattilan korvaaminen'!A1" display="1B Höyrykattilan korvaaminen sähköisellä höyrynkeittimellä" xr:uid="{00000000-0004-0000-0000-000001000000}"/>
    <hyperlink ref="C28" location="'1C Sähkömoottorin uusiminen'!A1" display="1C Sähkömoottorin uusiminen tehokkaammaksi" xr:uid="{00000000-0004-0000-0000-000002000000}"/>
    <hyperlink ref="C31" location="'2A Lämmitysverkoston säätö'!A1" display="2A Lämmitysverkoston perussäätö" xr:uid="{00000000-0004-0000-0000-000003000000}"/>
    <hyperlink ref="C32" location="'2B Vesikalusteiden virtaamat'!A1" display="2B Vesikalusteiden hanavirtaamien pienentäminen" xr:uid="{00000000-0004-0000-0000-000004000000}"/>
    <hyperlink ref="C33" location="'2C Hönkähöyryn LTO'!A1" display="2C Hönkähöyryn lämmöntalteenotto käyttöveden lämmitykseen" xr:uid="{00000000-0004-0000-0000-000005000000}"/>
    <hyperlink ref="C35" location="'3A Valaistuksen käyttöaika'!A1" display="3A Valaistuksen käyttöajan muutos" xr:uid="{00000000-0004-0000-0000-000006000000}"/>
    <hyperlink ref="C36" location="'3B Valaistustehon muutos'!A1" display="3B Valaistustehon muutos" xr:uid="{00000000-0004-0000-0000-000007000000}"/>
    <hyperlink ref="C38" location="'4A IV lämpötila-asetukset'!A1" display="4A Ilmanvaihdon lämpötila-asetusten muutos" xr:uid="{00000000-0004-0000-0000-000008000000}"/>
    <hyperlink ref="C39" location="'4B IV käyntiaika'!A1" display="4B Ilmanvaihdon käyntiaikamuutos" xr:uid="{00000000-0004-0000-0000-000009000000}"/>
    <hyperlink ref="C40" location="'4C IV LTOn lisääminen'!A1" display="4C Lämmöntalteenoton lisääminen ilmanvaihtojärjestelmään" xr:uid="{00000000-0004-0000-0000-00000A000000}"/>
    <hyperlink ref="C43" location="'Laskentaperiaatteet - esimerkit'!C472" display="5. Lämpöhäviöt - putkiston lisäeristys/verkostohäviöiden pienentäminen" xr:uid="{00000000-0004-0000-0000-00000B000000}"/>
    <hyperlink ref="C47" location="'Laskentaperiaatteet - esimerkit'!C553" display="7. Ilmavuotolaskenta - ikkunoiden tiivistäminen" xr:uid="{00000000-0004-0000-0000-00000C000000}"/>
    <hyperlink ref="C48" location="'Laskentaperiaatteet - esimerkit'!C590" display="8. Pysyvyyskäyrä - sulatuslämmityksen asetusarvot" xr:uid="{00000000-0004-0000-0000-00000D000000}"/>
    <hyperlink ref="C48:F48" location="'8 Sulatuslämmitykset'!A1" display="8. Pysyvyyskäyrä - sulatuslämmityksen asetusarvot" xr:uid="{00000000-0004-0000-0000-00000E000000}"/>
    <hyperlink ref="C50" location="'9A Taajuusmuuttajakäyttö'!A1" display="9A Taajuusmuuttajakäytön lisääminen moottirikäyttöön" xr:uid="{00000000-0004-0000-0000-00000F000000}"/>
    <hyperlink ref="C51" location="'9B Paineilmaverkon säätö'!A1" display="9B Paineilmaverkoston verkostopaineen alentaminen" xr:uid="{00000000-0004-0000-0000-000010000000}"/>
    <hyperlink ref="C53" location="'10A Öljylämmitys -&gt; maalämpö'!A1" display="10A Öljylämmityksestä lämpöpumppuun siirtyminen" xr:uid="{00000000-0004-0000-0000-000011000000}"/>
    <hyperlink ref="C54" location="'10B VJK -&gt; kaukojäähdytys'!A1" display="10B Olemassa olevan vedenjäähdytyskoneikon korvaaminen kaukojäähdyttimellä" xr:uid="{00000000-0004-0000-0000-000012000000}"/>
    <hyperlink ref="C47:E47" location="'7 Ikkunoiden tiivistäminen'!A1" display="7. Ilmavuotolaskenta - ikkunoiden tiivistäminen" xr:uid="{00000000-0004-0000-0000-000013000000}"/>
    <hyperlink ref="C43:G43" location="'5 Putkiston lisäeristys'!A1" display="5. Lämpöhäviöt - putkiston lisäeristys/verkostohäviöiden pienentäminen" xr:uid="{00000000-0004-0000-0000-000014000000}"/>
    <hyperlink ref="C29" location="'1D Palkkio-sanktio -mallit'!A1" display="1D Kiinteistönhoidon palkkio-sanktio -mallit" xr:uid="{00000000-0004-0000-0000-000015000000}"/>
    <hyperlink ref="C41:C42" location="'4C IV LTOn lisääminen'!A1" display="4C Lämmöntalteenoton lisääminen ilmanvaihtojärjestelmään" xr:uid="{00000000-0004-0000-0000-000016000000}"/>
    <hyperlink ref="C41" location="'4D Neste-LTO hyötysuhteet'!A1" display="4D Nestekiertoisen lämmöntalteenoton parantaminen" xr:uid="{00000000-0004-0000-0000-000017000000}"/>
    <hyperlink ref="C42" location="'4E Normiratkaisua parempi LTO'!A1" display="4E Normitasoa paremman lämmöntalteenoton hankinta" xr:uid="{00000000-0004-0000-0000-000018000000}"/>
    <hyperlink ref="C46" location="'6B Tavanom. paremmat ikkunat'!A1" display="6B Normitasoa parempien ikkunoiden hankinta" xr:uid="{00000000-0004-0000-0000-000019000000}"/>
    <hyperlink ref="C45" location="'6A Ikkunoiden uusiminen'!A1" display="6A Ikkunoiden uusiminen/johtumishäviöiden pienentäminen" xr:uid="{00000000-0004-0000-0000-00001A000000}"/>
    <hyperlink ref="C55" location="'11 Lämpöpumput'!A1" display="11. Lämpöpumppu sähkölämmityskohteessa" xr:uid="{00000000-0004-0000-0000-00001B000000}"/>
    <hyperlink ref="C57" location="'12 Tilatehokkuuden parantaminen'!A1" display="12. Tilatehokkuuden parantaminen" xr:uid="{00000000-0004-0000-0000-00001C000000}"/>
    <hyperlink ref="C58" location="'13 Ostoenergia-&gt;paikallinen UE'!A1" display="13. Ostoenergian korvaaminen paikallisesti tuotetulla uusiutuvalla energialla" xr:uid="{00000000-0004-0000-0000-00001D000000}"/>
    <hyperlink ref="C63" r:id="rId1" display="http://www.energiatehokkuussopimukset2017-2025.fi/extranet/aineistopankki/saastojen-laskenta/" xr:uid="{00000000-0004-0000-0000-00001E000000}"/>
  </hyperlinks>
  <pageMargins left="0.18" right="0.35" top="1" bottom="0.61" header="0.4921259845" footer="0.4921259845"/>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24"/>
  <sheetViews>
    <sheetView workbookViewId="0"/>
  </sheetViews>
  <sheetFormatPr defaultRowHeight="12.75" x14ac:dyDescent="0.2"/>
  <cols>
    <col min="1" max="1" width="10.85546875" customWidth="1"/>
    <col min="2" max="2" width="23" customWidth="1"/>
    <col min="3" max="3" width="10.7109375" customWidth="1"/>
    <col min="5" max="5" width="11.85546875" customWidth="1"/>
    <col min="6" max="6" width="9.7109375" customWidth="1"/>
    <col min="7" max="7" width="11" bestFit="1" customWidth="1"/>
  </cols>
  <sheetData>
    <row r="1" spans="1:9" x14ac:dyDescent="0.2">
      <c r="A1" s="3" t="s">
        <v>81</v>
      </c>
      <c r="B1" s="3"/>
      <c r="C1" s="3"/>
      <c r="D1" s="3"/>
      <c r="E1" s="3"/>
      <c r="F1" s="3"/>
      <c r="G1" s="3"/>
      <c r="H1" s="3"/>
      <c r="I1" s="3"/>
    </row>
    <row r="2" spans="1:9" x14ac:dyDescent="0.2">
      <c r="B2" s="114" t="s">
        <v>291</v>
      </c>
    </row>
    <row r="3" spans="1:9" x14ac:dyDescent="0.2">
      <c r="B3" s="114"/>
    </row>
    <row r="4" spans="1:9" x14ac:dyDescent="0.2">
      <c r="B4" s="17" t="s">
        <v>83</v>
      </c>
    </row>
    <row r="5" spans="1:9" x14ac:dyDescent="0.2">
      <c r="B5" s="1"/>
    </row>
    <row r="6" spans="1:9" x14ac:dyDescent="0.2">
      <c r="B6" s="1"/>
    </row>
    <row r="7" spans="1:9" x14ac:dyDescent="0.2">
      <c r="B7" s="1"/>
    </row>
    <row r="8" spans="1:9" x14ac:dyDescent="0.2">
      <c r="B8" s="1"/>
    </row>
    <row r="9" spans="1:9" x14ac:dyDescent="0.2">
      <c r="B9" s="1"/>
    </row>
    <row r="15" spans="1:9" ht="18" customHeight="1" x14ac:dyDescent="0.2">
      <c r="B15" s="1" t="s">
        <v>167</v>
      </c>
    </row>
    <row r="16" spans="1:9" x14ac:dyDescent="0.2">
      <c r="B16" s="12" t="s">
        <v>88</v>
      </c>
      <c r="C16" s="28">
        <v>5</v>
      </c>
      <c r="D16" t="s">
        <v>1</v>
      </c>
    </row>
    <row r="17" spans="2:8" x14ac:dyDescent="0.2">
      <c r="B17" s="12" t="s">
        <v>89</v>
      </c>
      <c r="C17" s="28">
        <v>2</v>
      </c>
      <c r="D17" t="s">
        <v>1</v>
      </c>
    </row>
    <row r="18" spans="2:8" x14ac:dyDescent="0.2">
      <c r="B18" s="12" t="s">
        <v>90</v>
      </c>
      <c r="C18" s="28">
        <v>10</v>
      </c>
      <c r="D18" t="s">
        <v>2</v>
      </c>
    </row>
    <row r="19" spans="2:8" x14ac:dyDescent="0.2">
      <c r="B19" s="12" t="s">
        <v>87</v>
      </c>
      <c r="C19" s="28">
        <v>250</v>
      </c>
      <c r="D19" t="s">
        <v>3</v>
      </c>
    </row>
    <row r="20" spans="2:8" x14ac:dyDescent="0.2">
      <c r="B20" s="12" t="s">
        <v>56</v>
      </c>
      <c r="C20" s="29">
        <f>(C16-C17)*C18*C19/1000</f>
        <v>7.5</v>
      </c>
      <c r="D20" t="s">
        <v>10</v>
      </c>
    </row>
    <row r="21" spans="2:8" x14ac:dyDescent="0.2">
      <c r="C21" s="6"/>
      <c r="F21" s="6"/>
    </row>
    <row r="22" spans="2:8" x14ac:dyDescent="0.2">
      <c r="B22" s="1" t="s">
        <v>168</v>
      </c>
      <c r="C22" s="1" t="s">
        <v>25</v>
      </c>
      <c r="D22" s="1"/>
      <c r="E22" s="1" t="s">
        <v>26</v>
      </c>
      <c r="F22" s="1"/>
      <c r="G22" s="1" t="s">
        <v>0</v>
      </c>
    </row>
    <row r="23" spans="2:8" x14ac:dyDescent="0.2">
      <c r="C23" s="13">
        <v>0</v>
      </c>
      <c r="D23" t="s">
        <v>10</v>
      </c>
      <c r="E23" s="8">
        <v>0</v>
      </c>
      <c r="F23" t="s">
        <v>10</v>
      </c>
      <c r="G23" s="8">
        <v>7.5</v>
      </c>
      <c r="H23" t="s">
        <v>10</v>
      </c>
    </row>
    <row r="24" spans="2:8" x14ac:dyDescent="0.2">
      <c r="C24" s="6"/>
    </row>
  </sheetData>
  <hyperlinks>
    <hyperlink ref="B2" location="'Laskentaperiaatteet - esimerkit'!A1" display="Palaa sisällysluetteloon" xr:uid="{00000000-0004-0000-0900-000000000000}"/>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38"/>
  <sheetViews>
    <sheetView workbookViewId="0"/>
  </sheetViews>
  <sheetFormatPr defaultRowHeight="12.75" x14ac:dyDescent="0.2"/>
  <cols>
    <col min="1" max="1" width="10.85546875" customWidth="1"/>
    <col min="2" max="2" width="23" customWidth="1"/>
    <col min="3" max="3" width="10.7109375" customWidth="1"/>
    <col min="5" max="5" width="11.85546875" customWidth="1"/>
    <col min="6" max="6" width="9.7109375" customWidth="1"/>
    <col min="7" max="7" width="11" bestFit="1" customWidth="1"/>
  </cols>
  <sheetData>
    <row r="1" spans="1:9" x14ac:dyDescent="0.2">
      <c r="A1" s="3" t="s">
        <v>200</v>
      </c>
      <c r="B1" s="3"/>
      <c r="C1" s="3"/>
      <c r="D1" s="3"/>
      <c r="E1" s="3"/>
      <c r="F1" s="3"/>
      <c r="G1" s="3"/>
      <c r="H1" s="3"/>
      <c r="I1" s="3"/>
    </row>
    <row r="2" spans="1:9" x14ac:dyDescent="0.2">
      <c r="B2" s="114" t="s">
        <v>291</v>
      </c>
    </row>
    <row r="3" spans="1:9" x14ac:dyDescent="0.2">
      <c r="B3" s="114"/>
    </row>
    <row r="4" spans="1:9" x14ac:dyDescent="0.2">
      <c r="A4" s="7"/>
      <c r="B4" s="19" t="s">
        <v>91</v>
      </c>
      <c r="C4" s="7"/>
      <c r="D4" s="7"/>
      <c r="E4" s="7"/>
      <c r="F4" s="7"/>
      <c r="G4" s="7"/>
      <c r="H4" s="7"/>
      <c r="I4" s="7"/>
    </row>
    <row r="5" spans="1:9" x14ac:dyDescent="0.2">
      <c r="A5" s="7"/>
      <c r="B5" s="7"/>
      <c r="C5" s="7"/>
      <c r="D5" s="7"/>
      <c r="E5" s="7"/>
      <c r="F5" s="7"/>
      <c r="G5" s="7"/>
      <c r="H5" s="7"/>
      <c r="I5" s="7"/>
    </row>
    <row r="6" spans="1:9" x14ac:dyDescent="0.2">
      <c r="A6" s="7"/>
      <c r="B6" s="7"/>
      <c r="C6" s="7"/>
      <c r="D6" s="7"/>
      <c r="E6" s="7"/>
      <c r="F6" s="7"/>
      <c r="G6" s="7"/>
      <c r="H6" s="7"/>
      <c r="I6" s="7"/>
    </row>
    <row r="7" spans="1:9" x14ac:dyDescent="0.2">
      <c r="A7" s="7"/>
      <c r="B7" s="7"/>
      <c r="C7" s="7"/>
      <c r="D7" s="7"/>
      <c r="E7" s="7"/>
      <c r="F7" s="7"/>
      <c r="G7" s="7"/>
      <c r="H7" s="7"/>
      <c r="I7" s="7"/>
    </row>
    <row r="8" spans="1:9" x14ac:dyDescent="0.2">
      <c r="A8" s="7"/>
      <c r="B8" s="7"/>
      <c r="C8" s="7"/>
      <c r="D8" s="7"/>
      <c r="E8" s="7"/>
      <c r="F8" s="7"/>
      <c r="G8" s="7"/>
      <c r="H8" s="7"/>
      <c r="I8" s="7"/>
    </row>
    <row r="9" spans="1:9" x14ac:dyDescent="0.2">
      <c r="A9" s="7"/>
      <c r="B9" s="7"/>
      <c r="C9" s="7"/>
      <c r="D9" s="7"/>
      <c r="E9" s="7"/>
      <c r="F9" s="7"/>
      <c r="G9" s="7"/>
      <c r="H9" s="7"/>
      <c r="I9" s="7"/>
    </row>
    <row r="10" spans="1:9" x14ac:dyDescent="0.2">
      <c r="A10" s="7"/>
      <c r="B10" s="7"/>
      <c r="C10" s="7"/>
      <c r="D10" s="7"/>
      <c r="E10" s="7"/>
      <c r="F10" s="7"/>
      <c r="G10" s="7"/>
      <c r="H10" s="7"/>
      <c r="I10" s="7"/>
    </row>
    <row r="11" spans="1:9" x14ac:dyDescent="0.2">
      <c r="A11" s="7"/>
      <c r="B11" s="7"/>
      <c r="C11" s="7"/>
      <c r="D11" s="7"/>
      <c r="E11" s="7"/>
      <c r="F11" s="7"/>
      <c r="G11" s="7"/>
      <c r="H11" s="7"/>
      <c r="I11" s="7"/>
    </row>
    <row r="12" spans="1:9" x14ac:dyDescent="0.2">
      <c r="A12" s="7"/>
      <c r="B12" s="7"/>
      <c r="C12" s="7"/>
      <c r="D12" s="7"/>
      <c r="E12" s="7"/>
      <c r="F12" s="7"/>
      <c r="G12" s="7"/>
      <c r="H12" s="7"/>
      <c r="I12" s="7"/>
    </row>
    <row r="13" spans="1:9" x14ac:dyDescent="0.2">
      <c r="A13" s="7"/>
      <c r="B13" s="7"/>
      <c r="C13" s="7"/>
      <c r="D13" s="7"/>
      <c r="E13" s="7"/>
      <c r="F13" s="7"/>
      <c r="G13" s="7"/>
      <c r="H13" s="7"/>
      <c r="I13" s="7"/>
    </row>
    <row r="24" spans="2:5" x14ac:dyDescent="0.2">
      <c r="B24" s="1" t="s">
        <v>167</v>
      </c>
    </row>
    <row r="25" spans="2:5" ht="14.25" x14ac:dyDescent="0.2">
      <c r="B25" s="12" t="s">
        <v>94</v>
      </c>
      <c r="C25" s="37">
        <v>3</v>
      </c>
      <c r="D25" s="12" t="s">
        <v>93</v>
      </c>
    </row>
    <row r="26" spans="2:5" x14ac:dyDescent="0.2">
      <c r="B26" s="12" t="s">
        <v>95</v>
      </c>
      <c r="C26" s="38">
        <v>22</v>
      </c>
      <c r="D26" s="12" t="s">
        <v>79</v>
      </c>
    </row>
    <row r="27" spans="2:5" x14ac:dyDescent="0.2">
      <c r="B27" s="12" t="s">
        <v>96</v>
      </c>
      <c r="C27" s="38">
        <v>18</v>
      </c>
      <c r="D27" s="12" t="s">
        <v>79</v>
      </c>
    </row>
    <row r="28" spans="2:5" x14ac:dyDescent="0.2">
      <c r="B28" s="12" t="s">
        <v>97</v>
      </c>
      <c r="C28" s="38">
        <v>0</v>
      </c>
      <c r="D28" s="12" t="s">
        <v>79</v>
      </c>
      <c r="E28" t="s">
        <v>13</v>
      </c>
    </row>
    <row r="29" spans="2:5" x14ac:dyDescent="0.2">
      <c r="B29" s="12" t="s">
        <v>98</v>
      </c>
      <c r="C29" s="38">
        <f>7*30</f>
        <v>210</v>
      </c>
      <c r="D29" t="s">
        <v>35</v>
      </c>
      <c r="E29" t="s">
        <v>34</v>
      </c>
    </row>
    <row r="30" spans="2:5" x14ac:dyDescent="0.2">
      <c r="B30" s="12" t="s">
        <v>99</v>
      </c>
      <c r="C30" s="38">
        <v>10</v>
      </c>
      <c r="D30" t="s">
        <v>2</v>
      </c>
    </row>
    <row r="31" spans="2:5" x14ac:dyDescent="0.2">
      <c r="B31" s="12" t="s">
        <v>100</v>
      </c>
      <c r="C31" s="37">
        <f>5/7</f>
        <v>0.7142857142857143</v>
      </c>
      <c r="E31" t="s">
        <v>38</v>
      </c>
    </row>
    <row r="32" spans="2:5" x14ac:dyDescent="0.2">
      <c r="B32" s="12" t="s">
        <v>101</v>
      </c>
      <c r="C32" s="37">
        <f>C25*1.2*1.006*(C26-0)*C29*C31*C30/1000</f>
        <v>119.51279999999998</v>
      </c>
      <c r="D32" t="s">
        <v>10</v>
      </c>
    </row>
    <row r="33" spans="2:8" x14ac:dyDescent="0.2">
      <c r="B33" s="12" t="s">
        <v>102</v>
      </c>
      <c r="C33" s="37">
        <f>C25*1.2*1.006*(C27-0)*C29*C31*C30/1000</f>
        <v>97.783199999999979</v>
      </c>
      <c r="D33" t="s">
        <v>10</v>
      </c>
    </row>
    <row r="34" spans="2:8" x14ac:dyDescent="0.2">
      <c r="B34" s="12" t="s">
        <v>56</v>
      </c>
      <c r="C34" s="29">
        <f>C32-C33</f>
        <v>21.729600000000005</v>
      </c>
      <c r="D34" t="s">
        <v>10</v>
      </c>
    </row>
    <row r="35" spans="2:8" x14ac:dyDescent="0.2">
      <c r="C35" s="6"/>
      <c r="F35" s="6"/>
    </row>
    <row r="36" spans="2:8" x14ac:dyDescent="0.2">
      <c r="B36" s="1" t="s">
        <v>168</v>
      </c>
      <c r="C36" s="1" t="s">
        <v>25</v>
      </c>
      <c r="D36" s="1"/>
      <c r="E36" s="1" t="s">
        <v>26</v>
      </c>
      <c r="F36" s="1"/>
      <c r="G36" s="1" t="s">
        <v>0</v>
      </c>
    </row>
    <row r="37" spans="2:8" x14ac:dyDescent="0.2">
      <c r="C37" s="30">
        <v>21.7</v>
      </c>
      <c r="D37" t="s">
        <v>10</v>
      </c>
      <c r="E37" s="8">
        <v>0</v>
      </c>
      <c r="F37" t="s">
        <v>10</v>
      </c>
      <c r="G37" s="8">
        <v>0</v>
      </c>
      <c r="H37" t="s">
        <v>10</v>
      </c>
    </row>
    <row r="38" spans="2:8" x14ac:dyDescent="0.2">
      <c r="C38" s="6"/>
    </row>
  </sheetData>
  <hyperlinks>
    <hyperlink ref="B2" location="'Laskentaperiaatteet - esimerkit'!A1" display="Palaa sisällysluetteloon" xr:uid="{00000000-0004-0000-0A00-000000000000}"/>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66"/>
  <sheetViews>
    <sheetView workbookViewId="0"/>
  </sheetViews>
  <sheetFormatPr defaultRowHeight="12.75" customHeight="1" x14ac:dyDescent="0.2"/>
  <cols>
    <col min="1" max="1" width="10.85546875" customWidth="1"/>
    <col min="2" max="2" width="23" customWidth="1"/>
    <col min="3" max="3" width="10.7109375" customWidth="1"/>
    <col min="5" max="5" width="11.85546875" customWidth="1"/>
    <col min="6" max="6" width="9.7109375" customWidth="1"/>
    <col min="7" max="7" width="11" bestFit="1" customWidth="1"/>
  </cols>
  <sheetData>
    <row r="1" spans="1:9" ht="12.75" customHeight="1" x14ac:dyDescent="0.2">
      <c r="A1" s="3" t="s">
        <v>200</v>
      </c>
      <c r="B1" s="3"/>
      <c r="C1" s="3"/>
      <c r="D1" s="3"/>
      <c r="E1" s="3"/>
      <c r="F1" s="3"/>
      <c r="G1" s="3"/>
      <c r="H1" s="3"/>
      <c r="I1" s="3"/>
    </row>
    <row r="2" spans="1:9" ht="12.75" customHeight="1" x14ac:dyDescent="0.2">
      <c r="B2" s="114" t="s">
        <v>291</v>
      </c>
    </row>
    <row r="3" spans="1:9" ht="12.75" customHeight="1" x14ac:dyDescent="0.2">
      <c r="B3" s="114"/>
    </row>
    <row r="4" spans="1:9" ht="12.75" customHeight="1" x14ac:dyDescent="0.2">
      <c r="A4" s="7"/>
      <c r="B4" s="19" t="s">
        <v>92</v>
      </c>
      <c r="C4" s="7"/>
      <c r="D4" s="7"/>
      <c r="E4" s="7"/>
      <c r="F4" s="7"/>
      <c r="G4" s="7"/>
      <c r="H4" s="7"/>
      <c r="I4" s="7"/>
    </row>
    <row r="5" spans="1:9" ht="12.75" customHeight="1" x14ac:dyDescent="0.2">
      <c r="A5" s="7"/>
      <c r="B5" s="7"/>
      <c r="C5" s="7"/>
      <c r="D5" s="7"/>
      <c r="E5" s="7"/>
      <c r="F5" s="7"/>
      <c r="G5" s="7"/>
      <c r="H5" s="7"/>
      <c r="I5" s="7"/>
    </row>
    <row r="6" spans="1:9" ht="12.75" customHeight="1" x14ac:dyDescent="0.2">
      <c r="A6" s="7"/>
      <c r="B6" s="7"/>
      <c r="C6" s="7"/>
      <c r="D6" s="7"/>
      <c r="E6" s="7"/>
      <c r="F6" s="7"/>
      <c r="G6" s="7"/>
      <c r="H6" s="7"/>
      <c r="I6" s="7"/>
    </row>
    <row r="7" spans="1:9" ht="12.75" customHeight="1" x14ac:dyDescent="0.2">
      <c r="A7" s="7"/>
      <c r="B7" s="7"/>
      <c r="C7" s="7"/>
      <c r="D7" s="7"/>
      <c r="E7" s="7"/>
      <c r="F7" s="7"/>
      <c r="G7" s="7"/>
      <c r="H7" s="7"/>
      <c r="I7" s="7"/>
    </row>
    <row r="8" spans="1:9" ht="12.75" customHeight="1" x14ac:dyDescent="0.2">
      <c r="A8" s="7"/>
      <c r="B8" s="7"/>
      <c r="C8" s="7"/>
      <c r="D8" s="7"/>
      <c r="E8" s="7"/>
      <c r="F8" s="7"/>
      <c r="G8" s="7"/>
      <c r="H8" s="7"/>
      <c r="I8" s="7"/>
    </row>
    <row r="9" spans="1:9" ht="12.75" customHeight="1" x14ac:dyDescent="0.2">
      <c r="A9" s="7"/>
      <c r="B9" s="7"/>
      <c r="C9" s="7"/>
      <c r="D9" s="7"/>
      <c r="E9" s="7"/>
      <c r="F9" s="7"/>
      <c r="G9" s="7"/>
      <c r="H9" s="7"/>
      <c r="I9" s="7"/>
    </row>
    <row r="10" spans="1:9" ht="12.75" customHeight="1" x14ac:dyDescent="0.2">
      <c r="A10" s="7"/>
      <c r="B10" s="7"/>
      <c r="C10" s="7"/>
      <c r="D10" s="7"/>
      <c r="E10" s="7"/>
      <c r="F10" s="7"/>
      <c r="G10" s="7"/>
      <c r="H10" s="7"/>
      <c r="I10" s="7"/>
    </row>
    <row r="11" spans="1:9" ht="12.75" customHeight="1" x14ac:dyDescent="0.2">
      <c r="A11" s="7"/>
      <c r="B11" s="7"/>
      <c r="C11" s="7"/>
      <c r="D11" s="7"/>
      <c r="E11" s="7"/>
      <c r="F11" s="7"/>
      <c r="G11" s="7"/>
      <c r="H11" s="7"/>
      <c r="I11" s="7"/>
    </row>
    <row r="12" spans="1:9" ht="12.75" customHeight="1" x14ac:dyDescent="0.2">
      <c r="A12" s="7"/>
      <c r="B12" s="7"/>
      <c r="C12" s="7"/>
      <c r="D12" s="7"/>
      <c r="E12" s="7"/>
      <c r="F12" s="7"/>
      <c r="G12" s="7"/>
      <c r="H12" s="7"/>
      <c r="I12" s="7"/>
    </row>
    <row r="13" spans="1:9" ht="12.75" customHeight="1" x14ac:dyDescent="0.2">
      <c r="A13" s="7"/>
      <c r="B13" s="7"/>
      <c r="C13" s="7"/>
      <c r="D13" s="7"/>
      <c r="E13" s="7"/>
      <c r="F13" s="7"/>
      <c r="G13" s="7"/>
      <c r="H13" s="7"/>
      <c r="I13" s="7"/>
    </row>
    <row r="14" spans="1:9" ht="12.75" customHeight="1" x14ac:dyDescent="0.2">
      <c r="A14" s="7"/>
      <c r="B14" s="7"/>
      <c r="C14" s="7"/>
      <c r="D14" s="7"/>
      <c r="E14" s="7"/>
      <c r="F14" s="7"/>
      <c r="G14" s="7"/>
      <c r="H14" s="7"/>
      <c r="I14" s="7"/>
    </row>
    <row r="26" spans="9:9" ht="12.75" customHeight="1" x14ac:dyDescent="0.2">
      <c r="I26" s="20"/>
    </row>
    <row r="35" spans="2:9" ht="12.75" customHeight="1" x14ac:dyDescent="0.2">
      <c r="B35" s="1" t="s">
        <v>167</v>
      </c>
    </row>
    <row r="36" spans="2:9" ht="12.75" customHeight="1" x14ac:dyDescent="0.2">
      <c r="B36" s="17" t="s">
        <v>25</v>
      </c>
    </row>
    <row r="37" spans="2:9" ht="12.75" customHeight="1" x14ac:dyDescent="0.2">
      <c r="B37" s="12" t="s">
        <v>94</v>
      </c>
      <c r="C37" s="28">
        <v>3</v>
      </c>
      <c r="D37" s="12" t="s">
        <v>93</v>
      </c>
    </row>
    <row r="38" spans="2:9" ht="12.75" customHeight="1" x14ac:dyDescent="0.2">
      <c r="B38" s="12" t="s">
        <v>95</v>
      </c>
      <c r="C38" s="28">
        <v>20</v>
      </c>
      <c r="D38" s="12" t="s">
        <v>79</v>
      </c>
      <c r="I38" s="21"/>
    </row>
    <row r="39" spans="2:9" ht="12.75" customHeight="1" x14ac:dyDescent="0.2">
      <c r="B39" s="12" t="s">
        <v>97</v>
      </c>
      <c r="C39" s="28">
        <v>0</v>
      </c>
      <c r="D39" s="12" t="s">
        <v>79</v>
      </c>
      <c r="E39" t="s">
        <v>13</v>
      </c>
    </row>
    <row r="40" spans="2:9" ht="12.75" customHeight="1" x14ac:dyDescent="0.2">
      <c r="B40" s="12" t="s">
        <v>98</v>
      </c>
      <c r="C40" s="39">
        <f>7*30</f>
        <v>210</v>
      </c>
      <c r="D40" s="12" t="s">
        <v>35</v>
      </c>
      <c r="E40" s="12" t="s">
        <v>36</v>
      </c>
      <c r="F40" s="12"/>
      <c r="I40" s="20"/>
    </row>
    <row r="41" spans="2:9" ht="12.75" customHeight="1" x14ac:dyDescent="0.2">
      <c r="B41" s="12" t="s">
        <v>105</v>
      </c>
      <c r="C41" s="28">
        <v>18</v>
      </c>
      <c r="D41" t="s">
        <v>2</v>
      </c>
    </row>
    <row r="42" spans="2:9" ht="12.75" customHeight="1" x14ac:dyDescent="0.2">
      <c r="B42" s="12" t="s">
        <v>106</v>
      </c>
      <c r="C42" s="28">
        <v>10</v>
      </c>
      <c r="D42" t="s">
        <v>2</v>
      </c>
      <c r="I42" s="21"/>
    </row>
    <row r="43" spans="2:9" ht="12.75" customHeight="1" x14ac:dyDescent="0.2">
      <c r="B43" s="12" t="s">
        <v>107</v>
      </c>
      <c r="C43" s="37">
        <f>5/7</f>
        <v>0.7142857142857143</v>
      </c>
      <c r="E43" t="s">
        <v>37</v>
      </c>
      <c r="I43" s="21"/>
    </row>
    <row r="44" spans="2:9" ht="12.75" customHeight="1" x14ac:dyDescent="0.2">
      <c r="B44" s="12" t="s">
        <v>101</v>
      </c>
      <c r="C44" s="14">
        <f>$C$37*1.2*1.006*($C$38-0)*$C$40*C43*C41/1000</f>
        <v>195.56639999999999</v>
      </c>
      <c r="D44" t="s">
        <v>10</v>
      </c>
    </row>
    <row r="45" spans="2:9" ht="12.75" customHeight="1" x14ac:dyDescent="0.2">
      <c r="B45" s="12" t="s">
        <v>102</v>
      </c>
      <c r="C45" s="14">
        <f>$C$37*1.2*1.006*($C$38-0)*$C$40*C43*C42/1000</f>
        <v>108.648</v>
      </c>
      <c r="D45" t="s">
        <v>10</v>
      </c>
    </row>
    <row r="46" spans="2:9" ht="12.75" customHeight="1" x14ac:dyDescent="0.2">
      <c r="B46" s="12" t="s">
        <v>56</v>
      </c>
      <c r="C46" s="29">
        <f>C44-C45</f>
        <v>86.918399999999991</v>
      </c>
      <c r="D46" t="s">
        <v>10</v>
      </c>
    </row>
    <row r="47" spans="2:9" ht="12.75" customHeight="1" x14ac:dyDescent="0.2">
      <c r="B47" s="17" t="s">
        <v>0</v>
      </c>
      <c r="C47" s="6"/>
    </row>
    <row r="48" spans="2:9" ht="12.75" customHeight="1" x14ac:dyDescent="0.2">
      <c r="B48" s="12" t="s">
        <v>109</v>
      </c>
      <c r="C48" s="38">
        <v>800</v>
      </c>
      <c r="D48" t="s">
        <v>40</v>
      </c>
    </row>
    <row r="49" spans="2:9" ht="12.75" customHeight="1" x14ac:dyDescent="0.2">
      <c r="B49" s="12" t="s">
        <v>110</v>
      </c>
      <c r="C49" s="36">
        <v>0.4</v>
      </c>
      <c r="D49" t="s">
        <v>41</v>
      </c>
    </row>
    <row r="50" spans="2:9" ht="12.75" customHeight="1" x14ac:dyDescent="0.2">
      <c r="B50" s="12" t="s">
        <v>111</v>
      </c>
      <c r="C50" s="6">
        <f>C37*C48/(C49*1000)</f>
        <v>6</v>
      </c>
      <c r="D50" t="s">
        <v>1</v>
      </c>
    </row>
    <row r="51" spans="2:9" ht="12.75" customHeight="1" x14ac:dyDescent="0.2">
      <c r="B51" s="12" t="s">
        <v>112</v>
      </c>
      <c r="C51" s="38">
        <v>400</v>
      </c>
      <c r="D51" t="s">
        <v>40</v>
      </c>
    </row>
    <row r="52" spans="2:9" ht="12.75" customHeight="1" x14ac:dyDescent="0.2">
      <c r="B52" s="12" t="s">
        <v>113</v>
      </c>
      <c r="C52" s="36">
        <v>0.4</v>
      </c>
      <c r="D52" t="s">
        <v>41</v>
      </c>
    </row>
    <row r="53" spans="2:9" ht="12.75" customHeight="1" x14ac:dyDescent="0.2">
      <c r="B53" s="12" t="s">
        <v>114</v>
      </c>
      <c r="C53" s="14">
        <f>C37*C51/(C52*1000)</f>
        <v>3</v>
      </c>
      <c r="D53" t="s">
        <v>1</v>
      </c>
      <c r="E53" s="20"/>
      <c r="I53" s="20"/>
    </row>
    <row r="54" spans="2:9" ht="12.75" customHeight="1" x14ac:dyDescent="0.2">
      <c r="B54" s="12" t="s">
        <v>115</v>
      </c>
      <c r="C54" s="24">
        <f>C50+C53</f>
        <v>9</v>
      </c>
      <c r="D54" t="s">
        <v>1</v>
      </c>
      <c r="E54" s="20"/>
      <c r="I54" s="20"/>
    </row>
    <row r="55" spans="2:9" ht="12.75" customHeight="1" x14ac:dyDescent="0.2">
      <c r="B55" s="12" t="s">
        <v>108</v>
      </c>
      <c r="C55" s="40">
        <f>C41-C42</f>
        <v>8</v>
      </c>
      <c r="D55" t="s">
        <v>2</v>
      </c>
      <c r="E55" s="41">
        <f>5*52</f>
        <v>260</v>
      </c>
      <c r="F55" t="s">
        <v>3</v>
      </c>
      <c r="I55" s="20"/>
    </row>
    <row r="56" spans="2:9" ht="12.75" customHeight="1" x14ac:dyDescent="0.2">
      <c r="B56" s="12" t="s">
        <v>56</v>
      </c>
      <c r="C56" s="29">
        <f>C54*C55*E55/1000</f>
        <v>18.72</v>
      </c>
      <c r="D56" t="s">
        <v>10</v>
      </c>
    </row>
    <row r="57" spans="2:9" ht="12.75" customHeight="1" x14ac:dyDescent="0.2">
      <c r="C57" s="6"/>
    </row>
    <row r="58" spans="2:9" ht="12.75" customHeight="1" x14ac:dyDescent="0.2">
      <c r="B58" s="1" t="s">
        <v>168</v>
      </c>
      <c r="C58" s="1" t="s">
        <v>25</v>
      </c>
      <c r="D58" s="1"/>
      <c r="E58" s="1" t="s">
        <v>26</v>
      </c>
      <c r="F58" s="1"/>
      <c r="G58" s="1" t="s">
        <v>0</v>
      </c>
    </row>
    <row r="59" spans="2:9" ht="12.75" customHeight="1" x14ac:dyDescent="0.2">
      <c r="C59" s="16">
        <f>C46</f>
        <v>86.918399999999991</v>
      </c>
      <c r="D59" t="s">
        <v>10</v>
      </c>
      <c r="E59" s="8">
        <v>0</v>
      </c>
      <c r="F59" t="s">
        <v>10</v>
      </c>
      <c r="G59" s="16">
        <f>C56</f>
        <v>18.72</v>
      </c>
      <c r="H59" t="s">
        <v>10</v>
      </c>
    </row>
    <row r="60" spans="2:9" ht="12.75" customHeight="1" x14ac:dyDescent="0.2">
      <c r="B60" s="1"/>
      <c r="C60" s="15"/>
      <c r="E60" s="4"/>
      <c r="G60" s="4"/>
    </row>
    <row r="61" spans="2:9" ht="12.75" customHeight="1" x14ac:dyDescent="0.2">
      <c r="B61" s="1"/>
      <c r="C61" s="15"/>
      <c r="E61" s="4"/>
      <c r="G61" s="4"/>
    </row>
    <row r="62" spans="2:9" ht="12.75" customHeight="1" x14ac:dyDescent="0.2">
      <c r="B62" s="1"/>
      <c r="C62" s="15"/>
      <c r="E62" s="4"/>
      <c r="G62" s="4"/>
    </row>
    <row r="63" spans="2:9" ht="12.75" customHeight="1" x14ac:dyDescent="0.2">
      <c r="B63" s="1"/>
      <c r="C63" s="15"/>
      <c r="E63" s="4"/>
      <c r="G63" s="4"/>
    </row>
    <row r="64" spans="2:9" ht="12.75" customHeight="1" x14ac:dyDescent="0.2">
      <c r="B64" s="1"/>
      <c r="C64" s="15"/>
      <c r="E64" s="4"/>
      <c r="G64" s="4"/>
    </row>
    <row r="65" spans="2:7" ht="12.75" customHeight="1" x14ac:dyDescent="0.2">
      <c r="B65" s="1"/>
      <c r="C65" s="15"/>
      <c r="E65" s="4"/>
      <c r="G65" s="4"/>
    </row>
    <row r="66" spans="2:7" ht="12.75" customHeight="1" x14ac:dyDescent="0.2">
      <c r="B66" s="1"/>
      <c r="C66" s="15"/>
      <c r="E66" s="4"/>
      <c r="G66" s="4"/>
    </row>
  </sheetData>
  <hyperlinks>
    <hyperlink ref="B2" location="'Laskentaperiaatteet - esimerkit'!A1" display="Palaa sisällysluetteloon" xr:uid="{00000000-0004-0000-0B00-000000000000}"/>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64"/>
  <sheetViews>
    <sheetView workbookViewId="0"/>
  </sheetViews>
  <sheetFormatPr defaultRowHeight="12.75" x14ac:dyDescent="0.2"/>
  <cols>
    <col min="1" max="1" width="10.85546875" customWidth="1"/>
    <col min="2" max="2" width="23" customWidth="1"/>
    <col min="3" max="3" width="10.7109375" customWidth="1"/>
    <col min="5" max="5" width="11.85546875" customWidth="1"/>
    <col min="6" max="6" width="9.7109375" customWidth="1"/>
    <col min="7" max="7" width="11" bestFit="1" customWidth="1"/>
  </cols>
  <sheetData>
    <row r="1" spans="1:9" x14ac:dyDescent="0.2">
      <c r="A1" s="3" t="s">
        <v>200</v>
      </c>
      <c r="B1" s="3"/>
      <c r="C1" s="3"/>
      <c r="D1" s="3"/>
      <c r="E1" s="3"/>
      <c r="F1" s="3"/>
      <c r="G1" s="3"/>
      <c r="H1" s="3"/>
      <c r="I1" s="3"/>
    </row>
    <row r="2" spans="1:9" x14ac:dyDescent="0.2">
      <c r="B2" s="114" t="s">
        <v>291</v>
      </c>
    </row>
    <row r="3" spans="1:9" x14ac:dyDescent="0.2">
      <c r="B3" s="114"/>
    </row>
    <row r="4" spans="1:9" x14ac:dyDescent="0.2">
      <c r="A4" s="7"/>
      <c r="B4" s="19" t="s">
        <v>104</v>
      </c>
      <c r="C4" s="7"/>
      <c r="D4" s="7"/>
      <c r="E4" s="7"/>
      <c r="F4" s="7"/>
      <c r="G4" s="7"/>
      <c r="H4" s="7"/>
    </row>
    <row r="5" spans="1:9" x14ac:dyDescent="0.2">
      <c r="A5" s="7"/>
      <c r="B5" s="7"/>
      <c r="C5" s="7"/>
      <c r="D5" s="7"/>
      <c r="E5" s="7"/>
      <c r="F5" s="7"/>
      <c r="G5" s="7"/>
      <c r="H5" s="7"/>
    </row>
    <row r="6" spans="1:9" x14ac:dyDescent="0.2">
      <c r="A6" s="7"/>
      <c r="B6" s="7"/>
      <c r="C6" s="7"/>
      <c r="D6" s="7"/>
      <c r="E6" s="7"/>
      <c r="F6" s="7"/>
      <c r="G6" s="7"/>
      <c r="H6" s="7"/>
    </row>
    <row r="7" spans="1:9" x14ac:dyDescent="0.2">
      <c r="A7" s="7"/>
      <c r="B7" s="7"/>
      <c r="C7" s="7"/>
      <c r="D7" s="7"/>
      <c r="E7" s="7"/>
      <c r="F7" s="7"/>
      <c r="G7" s="7"/>
      <c r="H7" s="7"/>
    </row>
    <row r="8" spans="1:9" x14ac:dyDescent="0.2">
      <c r="A8" s="7"/>
      <c r="B8" s="7"/>
      <c r="C8" s="7"/>
      <c r="D8" s="7"/>
      <c r="E8" s="7"/>
      <c r="F8" s="7"/>
      <c r="G8" s="7"/>
      <c r="H8" s="7"/>
    </row>
    <row r="9" spans="1:9" x14ac:dyDescent="0.2">
      <c r="A9" s="7"/>
      <c r="B9" s="7"/>
      <c r="C9" s="7"/>
      <c r="D9" s="7"/>
      <c r="E9" s="7"/>
      <c r="F9" s="7"/>
      <c r="G9" s="7"/>
      <c r="H9" s="7"/>
    </row>
    <row r="10" spans="1:9" x14ac:dyDescent="0.2">
      <c r="A10" s="7"/>
      <c r="B10" s="7"/>
      <c r="C10" s="7"/>
      <c r="D10" s="7"/>
      <c r="E10" s="7"/>
      <c r="F10" s="7"/>
      <c r="G10" s="7"/>
      <c r="H10" s="7"/>
    </row>
    <row r="11" spans="1:9" x14ac:dyDescent="0.2">
      <c r="A11" s="7"/>
      <c r="B11" s="7"/>
      <c r="C11" s="7"/>
      <c r="D11" s="7"/>
      <c r="E11" s="7"/>
      <c r="F11" s="7"/>
      <c r="G11" s="7"/>
      <c r="H11" s="7"/>
    </row>
    <row r="12" spans="1:9" x14ac:dyDescent="0.2">
      <c r="A12" s="7"/>
      <c r="B12" s="7"/>
      <c r="C12" s="7"/>
      <c r="D12" s="7"/>
      <c r="E12" s="7"/>
      <c r="F12" s="7"/>
      <c r="G12" s="7"/>
      <c r="H12" s="7"/>
    </row>
    <row r="13" spans="1:9" x14ac:dyDescent="0.2">
      <c r="A13" s="7"/>
      <c r="B13" s="7"/>
      <c r="C13" s="7"/>
      <c r="D13" s="7"/>
      <c r="E13" s="7"/>
      <c r="F13" s="7"/>
      <c r="G13" s="7"/>
      <c r="H13" s="7"/>
    </row>
    <row r="14" spans="1:9" x14ac:dyDescent="0.2">
      <c r="A14" s="7"/>
      <c r="B14" s="7"/>
      <c r="C14" s="7"/>
      <c r="D14" s="7"/>
      <c r="E14" s="7"/>
      <c r="F14" s="7"/>
      <c r="G14" s="7"/>
      <c r="H14" s="7"/>
    </row>
    <row r="41" spans="2:5" x14ac:dyDescent="0.2">
      <c r="B41" s="1" t="s">
        <v>167</v>
      </c>
    </row>
    <row r="42" spans="2:5" x14ac:dyDescent="0.2">
      <c r="B42" s="17" t="s">
        <v>25</v>
      </c>
    </row>
    <row r="43" spans="2:5" ht="14.25" x14ac:dyDescent="0.2">
      <c r="B43" s="12" t="s">
        <v>94</v>
      </c>
      <c r="C43" s="37">
        <v>3</v>
      </c>
      <c r="D43" s="12" t="s">
        <v>93</v>
      </c>
    </row>
    <row r="44" spans="2:5" x14ac:dyDescent="0.2">
      <c r="B44" s="12" t="s">
        <v>95</v>
      </c>
      <c r="C44" s="28">
        <v>22</v>
      </c>
      <c r="D44" s="12" t="s">
        <v>79</v>
      </c>
    </row>
    <row r="45" spans="2:5" x14ac:dyDescent="0.2">
      <c r="B45" s="12" t="s">
        <v>97</v>
      </c>
      <c r="C45" s="28">
        <v>0</v>
      </c>
      <c r="D45" s="12" t="s">
        <v>79</v>
      </c>
      <c r="E45" t="s">
        <v>13</v>
      </c>
    </row>
    <row r="46" spans="2:5" x14ac:dyDescent="0.2">
      <c r="B46" s="12" t="s">
        <v>98</v>
      </c>
      <c r="C46" s="28">
        <f>7*30</f>
        <v>210</v>
      </c>
      <c r="D46" t="s">
        <v>35</v>
      </c>
      <c r="E46" t="s">
        <v>34</v>
      </c>
    </row>
    <row r="47" spans="2:5" x14ac:dyDescent="0.2">
      <c r="B47" s="12" t="s">
        <v>99</v>
      </c>
      <c r="C47" s="28">
        <v>10</v>
      </c>
      <c r="D47" t="s">
        <v>2</v>
      </c>
    </row>
    <row r="48" spans="2:5" x14ac:dyDescent="0.2">
      <c r="B48" s="12" t="s">
        <v>107</v>
      </c>
      <c r="C48" s="37">
        <f>5/7</f>
        <v>0.7142857142857143</v>
      </c>
      <c r="E48" t="s">
        <v>37</v>
      </c>
    </row>
    <row r="49" spans="2:8" x14ac:dyDescent="0.2">
      <c r="B49" t="s">
        <v>171</v>
      </c>
      <c r="C49" s="28">
        <v>50</v>
      </c>
      <c r="D49" t="s">
        <v>11</v>
      </c>
      <c r="E49" t="s">
        <v>27</v>
      </c>
    </row>
    <row r="50" spans="2:8" x14ac:dyDescent="0.2">
      <c r="B50" s="12" t="s">
        <v>56</v>
      </c>
      <c r="C50" s="29">
        <f>C43*1.2*1.006*(C44-0)*C46*5/7*C47/1000*C49/100</f>
        <v>59.756399999999992</v>
      </c>
      <c r="D50" t="s">
        <v>10</v>
      </c>
    </row>
    <row r="51" spans="2:8" x14ac:dyDescent="0.2">
      <c r="B51" s="17" t="s">
        <v>0</v>
      </c>
    </row>
    <row r="52" spans="2:8" x14ac:dyDescent="0.2">
      <c r="B52" s="12" t="s">
        <v>109</v>
      </c>
      <c r="C52" s="28">
        <v>600</v>
      </c>
      <c r="D52" t="s">
        <v>40</v>
      </c>
    </row>
    <row r="53" spans="2:8" x14ac:dyDescent="0.2">
      <c r="B53" s="12" t="s">
        <v>110</v>
      </c>
      <c r="C53" s="28">
        <v>0.4</v>
      </c>
    </row>
    <row r="54" spans="2:8" x14ac:dyDescent="0.2">
      <c r="B54" s="12" t="s">
        <v>111</v>
      </c>
      <c r="C54">
        <f>C43*C52/(C53*1000)</f>
        <v>4.5</v>
      </c>
      <c r="D54" t="s">
        <v>1</v>
      </c>
    </row>
    <row r="55" spans="2:8" x14ac:dyDescent="0.2">
      <c r="B55" s="12" t="s">
        <v>112</v>
      </c>
      <c r="C55" s="28">
        <v>400</v>
      </c>
      <c r="D55" t="s">
        <v>40</v>
      </c>
    </row>
    <row r="56" spans="2:8" x14ac:dyDescent="0.2">
      <c r="B56" s="12" t="s">
        <v>113</v>
      </c>
      <c r="C56" s="28">
        <v>0.35</v>
      </c>
    </row>
    <row r="57" spans="2:8" x14ac:dyDescent="0.2">
      <c r="B57" s="12" t="s">
        <v>114</v>
      </c>
      <c r="C57" s="14">
        <f>C43*C55/(C56*1000)</f>
        <v>3.4285714285714284</v>
      </c>
      <c r="D57" t="s">
        <v>1</v>
      </c>
    </row>
    <row r="58" spans="2:8" x14ac:dyDescent="0.2">
      <c r="B58" s="12" t="s">
        <v>115</v>
      </c>
      <c r="C58" s="14">
        <f>C54+C57</f>
        <v>7.9285714285714288</v>
      </c>
      <c r="D58" t="s">
        <v>1</v>
      </c>
    </row>
    <row r="59" spans="2:8" x14ac:dyDescent="0.2">
      <c r="B59" s="12" t="s">
        <v>172</v>
      </c>
      <c r="C59" s="28">
        <v>1.25</v>
      </c>
    </row>
    <row r="60" spans="2:8" x14ac:dyDescent="0.2">
      <c r="B60" s="12" t="s">
        <v>116</v>
      </c>
      <c r="C60" s="42">
        <f>C59*C58</f>
        <v>9.9107142857142865</v>
      </c>
      <c r="D60" t="s">
        <v>1</v>
      </c>
    </row>
    <row r="61" spans="2:8" x14ac:dyDescent="0.2">
      <c r="B61" s="12" t="s">
        <v>56</v>
      </c>
      <c r="C61" s="29">
        <f>-(C60-C58)*C47*C48*365/1000</f>
        <v>-5.1677295918367356</v>
      </c>
      <c r="D61" t="s">
        <v>10</v>
      </c>
      <c r="E61" s="12" t="s">
        <v>103</v>
      </c>
    </row>
    <row r="62" spans="2:8" x14ac:dyDescent="0.2">
      <c r="C62" s="6"/>
      <c r="F62" s="6"/>
    </row>
    <row r="63" spans="2:8" x14ac:dyDescent="0.2">
      <c r="B63" s="1" t="s">
        <v>168</v>
      </c>
      <c r="C63" s="1" t="s">
        <v>25</v>
      </c>
      <c r="D63" s="1"/>
      <c r="E63" s="1" t="s">
        <v>26</v>
      </c>
      <c r="F63" s="1"/>
      <c r="G63" s="1" t="s">
        <v>0</v>
      </c>
    </row>
    <row r="64" spans="2:8" x14ac:dyDescent="0.2">
      <c r="C64" s="16">
        <v>59.8</v>
      </c>
      <c r="D64" t="s">
        <v>10</v>
      </c>
      <c r="E64" s="8">
        <v>0</v>
      </c>
      <c r="F64" t="s">
        <v>10</v>
      </c>
      <c r="G64" s="16">
        <v>-5.2</v>
      </c>
      <c r="H64" t="s">
        <v>10</v>
      </c>
    </row>
  </sheetData>
  <hyperlinks>
    <hyperlink ref="B2" location="'Laskentaperiaatteet - esimerkit'!A1" display="Palaa sisällysluetteloon" xr:uid="{00000000-0004-0000-0C00-000000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42"/>
  <sheetViews>
    <sheetView workbookViewId="0"/>
  </sheetViews>
  <sheetFormatPr defaultRowHeight="12.75" customHeight="1" x14ac:dyDescent="0.25"/>
  <cols>
    <col min="1" max="1" width="9.140625" style="60"/>
    <col min="2" max="2" width="23" style="60" customWidth="1"/>
    <col min="3" max="3" width="10.7109375" style="60" customWidth="1"/>
    <col min="4" max="4" width="9.140625" style="60"/>
    <col min="5" max="5" width="11.85546875" style="60" customWidth="1"/>
    <col min="6" max="6" width="9.7109375" style="60" customWidth="1"/>
    <col min="7" max="7" width="11" style="60" customWidth="1"/>
    <col min="8" max="16384" width="9.140625" style="60"/>
  </cols>
  <sheetData>
    <row r="1" spans="1:9" ht="12.75" customHeight="1" x14ac:dyDescent="0.25">
      <c r="A1" s="59" t="s">
        <v>200</v>
      </c>
      <c r="B1" s="59"/>
      <c r="C1" s="59"/>
      <c r="D1" s="59"/>
      <c r="E1" s="59"/>
      <c r="F1" s="59"/>
      <c r="G1" s="59"/>
      <c r="H1" s="59"/>
      <c r="I1" s="59"/>
    </row>
    <row r="2" spans="1:9" ht="12.75" customHeight="1" x14ac:dyDescent="0.25">
      <c r="B2" s="114" t="s">
        <v>291</v>
      </c>
    </row>
    <row r="3" spans="1:9" ht="12.75" customHeight="1" x14ac:dyDescent="0.25">
      <c r="B3" s="114"/>
    </row>
    <row r="4" spans="1:9" ht="12.75" customHeight="1" x14ac:dyDescent="0.25">
      <c r="B4" s="61" t="s">
        <v>215</v>
      </c>
    </row>
    <row r="29" spans="2:8" ht="12.75" customHeight="1" x14ac:dyDescent="0.25">
      <c r="B29" s="62" t="s">
        <v>167</v>
      </c>
    </row>
    <row r="30" spans="2:8" ht="12.75" customHeight="1" x14ac:dyDescent="0.25">
      <c r="B30" s="66" t="s">
        <v>94</v>
      </c>
      <c r="C30" s="70">
        <v>5</v>
      </c>
      <c r="D30" s="66" t="s">
        <v>93</v>
      </c>
      <c r="E30" s="66"/>
      <c r="F30" s="66"/>
    </row>
    <row r="31" spans="2:8" ht="12.75" customHeight="1" x14ac:dyDescent="0.25">
      <c r="B31" s="66" t="s">
        <v>95</v>
      </c>
      <c r="C31" s="71">
        <v>22</v>
      </c>
      <c r="D31" s="66" t="s">
        <v>79</v>
      </c>
      <c r="E31" s="66"/>
      <c r="F31" s="66"/>
      <c r="G31" s="72"/>
      <c r="H31" s="72"/>
    </row>
    <row r="32" spans="2:8" ht="12.75" customHeight="1" x14ac:dyDescent="0.25">
      <c r="B32" s="66" t="s">
        <v>97</v>
      </c>
      <c r="C32" s="71">
        <v>0</v>
      </c>
      <c r="D32" s="66" t="s">
        <v>79</v>
      </c>
      <c r="E32" s="66" t="s">
        <v>216</v>
      </c>
      <c r="F32" s="66"/>
      <c r="G32" s="72"/>
      <c r="H32" s="72"/>
    </row>
    <row r="33" spans="2:8" ht="12.75" customHeight="1" x14ac:dyDescent="0.25">
      <c r="B33" s="66" t="s">
        <v>98</v>
      </c>
      <c r="C33" s="66">
        <f>7*30</f>
        <v>210</v>
      </c>
      <c r="D33" s="66" t="s">
        <v>35</v>
      </c>
      <c r="E33" s="66" t="s">
        <v>34</v>
      </c>
      <c r="F33" s="66"/>
      <c r="G33" s="72"/>
      <c r="H33" s="72"/>
    </row>
    <row r="34" spans="2:8" ht="12.75" customHeight="1" x14ac:dyDescent="0.25">
      <c r="B34" s="66" t="s">
        <v>99</v>
      </c>
      <c r="C34" s="71">
        <v>8</v>
      </c>
      <c r="D34" s="66" t="s">
        <v>2</v>
      </c>
      <c r="E34" s="66"/>
      <c r="F34" s="66"/>
      <c r="G34" s="72"/>
      <c r="H34" s="72"/>
    </row>
    <row r="35" spans="2:8" ht="12.75" customHeight="1" x14ac:dyDescent="0.25">
      <c r="B35" s="66" t="s">
        <v>107</v>
      </c>
      <c r="C35" s="70">
        <f>5/7</f>
        <v>0.7142857142857143</v>
      </c>
      <c r="D35" s="66"/>
      <c r="E35" s="66" t="s">
        <v>217</v>
      </c>
      <c r="F35" s="66"/>
      <c r="G35" s="72"/>
      <c r="H35" s="72"/>
    </row>
    <row r="36" spans="2:8" ht="12.75" customHeight="1" x14ac:dyDescent="0.25">
      <c r="B36" s="66" t="s">
        <v>218</v>
      </c>
      <c r="C36" s="71">
        <v>41</v>
      </c>
      <c r="D36" s="66" t="s">
        <v>11</v>
      </c>
      <c r="E36" s="66" t="s">
        <v>219</v>
      </c>
      <c r="F36" s="66"/>
      <c r="G36" s="72"/>
      <c r="H36" s="72"/>
    </row>
    <row r="37" spans="2:8" ht="12.75" customHeight="1" x14ac:dyDescent="0.25">
      <c r="B37" s="66" t="s">
        <v>220</v>
      </c>
      <c r="C37" s="71">
        <v>55</v>
      </c>
      <c r="D37" s="66" t="s">
        <v>11</v>
      </c>
      <c r="E37" s="66" t="s">
        <v>219</v>
      </c>
      <c r="F37" s="66"/>
      <c r="G37" s="72"/>
      <c r="H37" s="72"/>
    </row>
    <row r="38" spans="2:8" ht="12.75" customHeight="1" x14ac:dyDescent="0.25">
      <c r="B38" s="66" t="s">
        <v>56</v>
      </c>
      <c r="C38" s="58">
        <f>C30*1.2*1.006*(C31-C32)*C34*C35*C33*((C37-C36)/100)/1000</f>
        <v>22.309056000000002</v>
      </c>
      <c r="D38" s="66" t="s">
        <v>10</v>
      </c>
      <c r="E38" s="66"/>
      <c r="F38" s="66"/>
      <c r="G38" s="72"/>
      <c r="H38" s="72"/>
    </row>
    <row r="39" spans="2:8" ht="12.75" customHeight="1" x14ac:dyDescent="0.25">
      <c r="B39" s="66"/>
    </row>
    <row r="41" spans="2:8" ht="12.75" customHeight="1" x14ac:dyDescent="0.25">
      <c r="B41" s="62" t="s">
        <v>168</v>
      </c>
      <c r="C41" s="62" t="s">
        <v>25</v>
      </c>
      <c r="D41" s="62"/>
      <c r="E41" s="62" t="s">
        <v>26</v>
      </c>
      <c r="F41" s="62"/>
      <c r="G41" s="62" t="s">
        <v>0</v>
      </c>
    </row>
    <row r="42" spans="2:8" ht="12.75" customHeight="1" x14ac:dyDescent="0.25">
      <c r="C42" s="68">
        <f>C38</f>
        <v>22.309056000000002</v>
      </c>
      <c r="D42" s="60" t="s">
        <v>10</v>
      </c>
      <c r="E42" s="69">
        <v>0</v>
      </c>
      <c r="F42" s="60" t="s">
        <v>10</v>
      </c>
      <c r="G42" s="68">
        <v>0</v>
      </c>
      <c r="H42" s="60" t="s">
        <v>10</v>
      </c>
    </row>
  </sheetData>
  <hyperlinks>
    <hyperlink ref="B2" location="'Laskentaperiaatteet - esimerkit'!A1" display="Palaa sisällysluetteloon" xr:uid="{00000000-0004-0000-0D00-000000000000}"/>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62"/>
  <sheetViews>
    <sheetView workbookViewId="0"/>
  </sheetViews>
  <sheetFormatPr defaultColWidth="9.140625" defaultRowHeight="12.75" customHeight="1" x14ac:dyDescent="0.25"/>
  <cols>
    <col min="1" max="1" width="9.140625" style="60"/>
    <col min="2" max="2" width="23" style="60" customWidth="1"/>
    <col min="3" max="3" width="10.7109375" style="60" customWidth="1"/>
    <col min="4" max="4" width="6.7109375" style="60" customWidth="1"/>
    <col min="5" max="5" width="11.85546875" style="60" customWidth="1"/>
    <col min="6" max="6" width="9.7109375" style="60" customWidth="1"/>
    <col min="7" max="7" width="11" style="60" customWidth="1"/>
    <col min="8" max="16384" width="9.140625" style="60"/>
  </cols>
  <sheetData>
    <row r="1" spans="1:10" ht="12.75" customHeight="1" x14ac:dyDescent="0.25">
      <c r="A1" s="59" t="s">
        <v>200</v>
      </c>
      <c r="B1" s="59"/>
      <c r="C1" s="59"/>
      <c r="D1" s="59"/>
      <c r="E1" s="59"/>
      <c r="F1" s="59"/>
      <c r="G1" s="59"/>
      <c r="H1" s="59"/>
      <c r="I1" s="59"/>
    </row>
    <row r="2" spans="1:10" ht="12.75" customHeight="1" x14ac:dyDescent="0.25">
      <c r="B2" s="114" t="s">
        <v>291</v>
      </c>
      <c r="C2" s="73"/>
    </row>
    <row r="3" spans="1:10" ht="12.75" customHeight="1" x14ac:dyDescent="0.25">
      <c r="B3" s="114"/>
      <c r="C3" s="73"/>
    </row>
    <row r="4" spans="1:10" ht="12.75" customHeight="1" x14ac:dyDescent="0.25">
      <c r="B4" s="61" t="s">
        <v>221</v>
      </c>
    </row>
    <row r="7" spans="1:10" ht="12.75" customHeight="1" x14ac:dyDescent="0.25">
      <c r="J7" s="74"/>
    </row>
    <row r="8" spans="1:10" ht="12.75" customHeight="1" x14ac:dyDescent="0.25">
      <c r="J8" s="74"/>
    </row>
    <row r="9" spans="1:10" ht="12.75" customHeight="1" x14ac:dyDescent="0.25">
      <c r="J9" s="74"/>
    </row>
    <row r="10" spans="1:10" ht="12.75" customHeight="1" x14ac:dyDescent="0.25">
      <c r="J10" s="74"/>
    </row>
    <row r="11" spans="1:10" ht="12.75" customHeight="1" x14ac:dyDescent="0.25">
      <c r="J11" s="74"/>
    </row>
    <row r="12" spans="1:10" ht="12.75" customHeight="1" x14ac:dyDescent="0.25">
      <c r="J12" s="74"/>
    </row>
    <row r="13" spans="1:10" ht="12.75" customHeight="1" x14ac:dyDescent="0.25">
      <c r="J13" s="74"/>
    </row>
    <row r="14" spans="1:10" ht="12.75" customHeight="1" x14ac:dyDescent="0.25">
      <c r="J14" s="74"/>
    </row>
    <row r="15" spans="1:10" ht="12.75" customHeight="1" x14ac:dyDescent="0.25">
      <c r="J15" s="74"/>
    </row>
    <row r="16" spans="1:10" ht="12.75" customHeight="1" x14ac:dyDescent="0.25">
      <c r="J16" s="74"/>
    </row>
    <row r="17" spans="10:26" ht="12.75" customHeight="1" x14ac:dyDescent="0.25">
      <c r="J17" s="74"/>
    </row>
    <row r="18" spans="10:26" ht="12.75" customHeight="1" x14ac:dyDescent="0.25">
      <c r="J18" s="74"/>
      <c r="R18" s="75"/>
      <c r="S18" s="75"/>
      <c r="T18" s="75"/>
      <c r="U18" s="75"/>
      <c r="V18" s="75"/>
      <c r="W18" s="75"/>
      <c r="X18" s="75"/>
      <c r="Y18" s="75"/>
      <c r="Z18" s="75"/>
    </row>
    <row r="19" spans="10:26" ht="12.75" customHeight="1" x14ac:dyDescent="0.25">
      <c r="J19" s="74"/>
      <c r="R19" s="75"/>
      <c r="S19" s="75"/>
      <c r="T19" s="75"/>
      <c r="U19" s="75"/>
      <c r="V19" s="75"/>
      <c r="W19" s="75"/>
      <c r="X19" s="75"/>
      <c r="Y19" s="75"/>
      <c r="Z19" s="75"/>
    </row>
    <row r="20" spans="10:26" ht="12.75" customHeight="1" x14ac:dyDescent="0.25">
      <c r="J20" s="74"/>
      <c r="R20" s="75"/>
      <c r="S20" s="75"/>
      <c r="T20" s="75"/>
      <c r="U20" s="75"/>
      <c r="V20" s="75"/>
      <c r="W20" s="75"/>
      <c r="X20" s="75"/>
      <c r="Y20" s="75"/>
      <c r="Z20" s="75"/>
    </row>
    <row r="21" spans="10:26" ht="12.75" customHeight="1" x14ac:dyDescent="0.25">
      <c r="R21" s="75"/>
      <c r="S21" s="75"/>
      <c r="T21" s="75"/>
      <c r="U21" s="75"/>
      <c r="V21" s="75"/>
      <c r="W21" s="75"/>
      <c r="X21" s="75"/>
      <c r="Y21" s="75"/>
      <c r="Z21" s="75"/>
    </row>
    <row r="22" spans="10:26" ht="12.75" customHeight="1" x14ac:dyDescent="0.25">
      <c r="R22" s="75"/>
      <c r="S22" s="75"/>
      <c r="T22" s="75"/>
      <c r="U22" s="75"/>
      <c r="V22" s="75"/>
      <c r="W22" s="75"/>
      <c r="X22" s="75"/>
      <c r="Y22" s="75"/>
      <c r="Z22" s="75"/>
    </row>
    <row r="23" spans="10:26" ht="12.75" customHeight="1" x14ac:dyDescent="0.25">
      <c r="R23" s="75"/>
      <c r="S23" s="75"/>
      <c r="T23" s="75"/>
      <c r="U23" s="75"/>
      <c r="V23" s="75"/>
      <c r="W23" s="75"/>
      <c r="X23" s="75"/>
      <c r="Y23" s="75"/>
      <c r="Z23" s="75"/>
    </row>
    <row r="24" spans="10:26" ht="12.75" customHeight="1" x14ac:dyDescent="0.25">
      <c r="R24" s="75"/>
      <c r="S24" s="75"/>
      <c r="T24" s="75"/>
      <c r="U24" s="75"/>
      <c r="V24" s="75"/>
      <c r="W24" s="75"/>
      <c r="X24" s="75"/>
      <c r="Y24" s="75"/>
      <c r="Z24" s="75"/>
    </row>
    <row r="25" spans="10:26" ht="12.75" customHeight="1" x14ac:dyDescent="0.25">
      <c r="R25" s="75"/>
      <c r="S25" s="75"/>
      <c r="T25" s="75"/>
      <c r="U25" s="75"/>
      <c r="V25" s="75"/>
      <c r="W25" s="75"/>
      <c r="X25" s="75"/>
      <c r="Y25" s="75"/>
      <c r="Z25" s="75"/>
    </row>
    <row r="26" spans="10:26" ht="12.75" customHeight="1" x14ac:dyDescent="0.25">
      <c r="R26" s="75"/>
      <c r="S26" s="75"/>
      <c r="T26" s="75"/>
      <c r="U26" s="75"/>
      <c r="V26" s="75"/>
      <c r="W26" s="75"/>
      <c r="X26" s="75"/>
      <c r="Y26" s="75"/>
      <c r="Z26" s="75"/>
    </row>
    <row r="27" spans="10:26" ht="12.75" customHeight="1" x14ac:dyDescent="0.25">
      <c r="K27" s="115"/>
      <c r="R27" s="75"/>
      <c r="S27" s="75"/>
      <c r="T27" s="75"/>
      <c r="U27" s="75"/>
      <c r="V27" s="75"/>
      <c r="W27" s="75"/>
      <c r="X27" s="75"/>
      <c r="Y27" s="75"/>
      <c r="Z27" s="75"/>
    </row>
    <row r="28" spans="10:26" ht="12.75" customHeight="1" x14ac:dyDescent="0.25">
      <c r="R28" s="75"/>
      <c r="S28" s="75"/>
      <c r="T28" s="75"/>
      <c r="U28" s="75"/>
      <c r="V28" s="75"/>
      <c r="W28" s="75"/>
      <c r="X28" s="75"/>
      <c r="Y28" s="75"/>
      <c r="Z28" s="75"/>
    </row>
    <row r="29" spans="10:26" ht="12.75" customHeight="1" x14ac:dyDescent="0.25">
      <c r="R29" s="75"/>
      <c r="S29" s="75"/>
      <c r="T29" s="75"/>
      <c r="U29" s="75"/>
      <c r="V29" s="75"/>
      <c r="W29" s="75"/>
      <c r="X29" s="75"/>
      <c r="Y29" s="75"/>
      <c r="Z29" s="75"/>
    </row>
    <row r="30" spans="10:26" ht="12.75" customHeight="1" x14ac:dyDescent="0.25">
      <c r="R30" s="75"/>
      <c r="S30" s="75"/>
      <c r="T30" s="75"/>
      <c r="U30" s="75"/>
      <c r="V30" s="75"/>
      <c r="W30" s="75"/>
      <c r="X30" s="75"/>
      <c r="Y30" s="75"/>
      <c r="Z30" s="75"/>
    </row>
    <row r="31" spans="10:26" ht="12.75" customHeight="1" x14ac:dyDescent="0.25">
      <c r="R31" s="75"/>
      <c r="S31" s="75"/>
      <c r="T31" s="75"/>
      <c r="U31" s="75"/>
      <c r="V31" s="75"/>
      <c r="W31" s="75"/>
      <c r="X31" s="75"/>
      <c r="Y31" s="75"/>
      <c r="Z31" s="75"/>
    </row>
    <row r="32" spans="10:26" ht="12.75" customHeight="1" x14ac:dyDescent="0.25">
      <c r="R32" s="75"/>
      <c r="S32" s="75"/>
    </row>
    <row r="33" spans="1:19" ht="12.75" customHeight="1" x14ac:dyDescent="0.25">
      <c r="R33" s="75"/>
      <c r="S33" s="75"/>
    </row>
    <row r="34" spans="1:19" ht="12.75" customHeight="1" x14ac:dyDescent="0.25">
      <c r="R34" s="75"/>
      <c r="S34" s="75"/>
    </row>
    <row r="35" spans="1:19" ht="12.75" customHeight="1" x14ac:dyDescent="0.25">
      <c r="R35" s="75"/>
      <c r="S35" s="75"/>
    </row>
    <row r="36" spans="1:19" ht="12.75" customHeight="1" x14ac:dyDescent="0.25">
      <c r="B36" s="114" t="s">
        <v>288</v>
      </c>
      <c r="R36" s="75"/>
      <c r="S36" s="75"/>
    </row>
    <row r="37" spans="1:19" ht="12.75" customHeight="1" x14ac:dyDescent="0.25">
      <c r="R37" s="75"/>
      <c r="S37" s="75"/>
    </row>
    <row r="38" spans="1:19" ht="12.75" customHeight="1" x14ac:dyDescent="0.25">
      <c r="R38" s="75"/>
      <c r="S38" s="75"/>
    </row>
    <row r="47" spans="1:19" ht="12.75" customHeight="1" x14ac:dyDescent="0.25">
      <c r="A47" s="72"/>
      <c r="B47" s="62" t="s">
        <v>167</v>
      </c>
      <c r="C47" s="72"/>
      <c r="D47" s="72"/>
      <c r="E47" s="72"/>
      <c r="F47" s="72"/>
      <c r="G47" s="72"/>
      <c r="H47" s="72"/>
      <c r="I47" s="72"/>
      <c r="J47" s="72"/>
    </row>
    <row r="48" spans="1:19" ht="12.75" customHeight="1" x14ac:dyDescent="0.25">
      <c r="A48" s="72"/>
      <c r="B48" s="76" t="s">
        <v>94</v>
      </c>
      <c r="C48" s="70">
        <v>5</v>
      </c>
      <c r="D48" s="66" t="s">
        <v>93</v>
      </c>
      <c r="E48" s="66" t="s">
        <v>222</v>
      </c>
      <c r="F48" s="66"/>
      <c r="G48" s="72"/>
      <c r="H48" s="72"/>
      <c r="I48" s="72"/>
      <c r="J48" s="72"/>
    </row>
    <row r="49" spans="1:10" ht="12.75" customHeight="1" x14ac:dyDescent="0.25">
      <c r="A49" s="72"/>
      <c r="B49" s="76" t="s">
        <v>95</v>
      </c>
      <c r="C49" s="71">
        <v>18</v>
      </c>
      <c r="D49" s="66" t="s">
        <v>79</v>
      </c>
      <c r="E49" s="66"/>
      <c r="F49" s="66"/>
      <c r="G49" s="72"/>
      <c r="H49" s="72"/>
      <c r="I49" s="72"/>
      <c r="J49" s="72"/>
    </row>
    <row r="50" spans="1:10" ht="12.75" customHeight="1" x14ac:dyDescent="0.25">
      <c r="A50" s="72"/>
      <c r="B50" s="76" t="s">
        <v>223</v>
      </c>
      <c r="C50" s="71">
        <v>22</v>
      </c>
      <c r="D50" s="66" t="s">
        <v>79</v>
      </c>
      <c r="E50" s="66" t="s">
        <v>224</v>
      </c>
      <c r="F50" s="66"/>
      <c r="G50" s="72"/>
      <c r="H50" s="72"/>
      <c r="I50" s="72"/>
      <c r="J50" s="72"/>
    </row>
    <row r="51" spans="1:10" ht="12.75" customHeight="1" x14ac:dyDescent="0.25">
      <c r="A51" s="72"/>
      <c r="B51" s="76" t="s">
        <v>97</v>
      </c>
      <c r="C51" s="71">
        <v>0</v>
      </c>
      <c r="D51" s="66" t="s">
        <v>79</v>
      </c>
      <c r="E51" s="66" t="s">
        <v>216</v>
      </c>
      <c r="F51" s="66"/>
      <c r="G51" s="72"/>
      <c r="H51" s="72"/>
      <c r="I51" s="72"/>
      <c r="J51" s="72"/>
    </row>
    <row r="52" spans="1:10" ht="12.75" customHeight="1" x14ac:dyDescent="0.25">
      <c r="A52" s="72"/>
      <c r="B52" s="76" t="s">
        <v>98</v>
      </c>
      <c r="C52" s="66">
        <f>7*30</f>
        <v>210</v>
      </c>
      <c r="D52" s="66" t="s">
        <v>35</v>
      </c>
      <c r="E52" s="66" t="s">
        <v>34</v>
      </c>
      <c r="F52" s="66"/>
      <c r="G52" s="72"/>
      <c r="H52" s="72"/>
      <c r="I52" s="72"/>
      <c r="J52" s="72"/>
    </row>
    <row r="53" spans="1:10" ht="12.75" customHeight="1" x14ac:dyDescent="0.25">
      <c r="A53" s="72"/>
      <c r="B53" s="76" t="s">
        <v>99</v>
      </c>
      <c r="C53" s="71">
        <v>8</v>
      </c>
      <c r="D53" s="66" t="s">
        <v>2</v>
      </c>
      <c r="E53" s="66"/>
      <c r="F53" s="66"/>
      <c r="G53" s="72"/>
      <c r="H53" s="72"/>
      <c r="I53" s="72"/>
      <c r="J53" s="72"/>
    </row>
    <row r="54" spans="1:10" ht="12.75" customHeight="1" x14ac:dyDescent="0.25">
      <c r="A54" s="72"/>
      <c r="B54" s="76" t="s">
        <v>107</v>
      </c>
      <c r="C54" s="70">
        <f>5/7</f>
        <v>0.7142857142857143</v>
      </c>
      <c r="D54" s="66"/>
      <c r="E54" s="66" t="s">
        <v>225</v>
      </c>
      <c r="F54" s="66"/>
      <c r="G54" s="72"/>
      <c r="H54" s="72"/>
      <c r="I54" s="72"/>
      <c r="J54" s="72"/>
    </row>
    <row r="55" spans="1:10" ht="12.75" customHeight="1" x14ac:dyDescent="0.25">
      <c r="A55" s="72"/>
      <c r="B55" s="76" t="s">
        <v>226</v>
      </c>
      <c r="C55" s="71">
        <v>67</v>
      </c>
      <c r="D55" s="66" t="s">
        <v>11</v>
      </c>
      <c r="E55" s="66" t="s">
        <v>227</v>
      </c>
      <c r="F55" s="66"/>
      <c r="G55" s="72"/>
      <c r="H55" s="72"/>
      <c r="I55" s="72"/>
      <c r="J55" s="72"/>
    </row>
    <row r="56" spans="1:10" ht="12.75" customHeight="1" x14ac:dyDescent="0.25">
      <c r="A56" s="72"/>
      <c r="B56" s="76" t="s">
        <v>228</v>
      </c>
      <c r="C56" s="71">
        <v>72</v>
      </c>
      <c r="D56" s="66" t="s">
        <v>11</v>
      </c>
      <c r="E56" s="66" t="s">
        <v>229</v>
      </c>
      <c r="F56" s="66"/>
      <c r="G56" s="72"/>
      <c r="H56" s="72"/>
      <c r="I56" s="72"/>
      <c r="J56" s="72"/>
    </row>
    <row r="57" spans="1:10" ht="12.75" customHeight="1" x14ac:dyDescent="0.25">
      <c r="A57" s="72"/>
      <c r="B57" s="76" t="s">
        <v>230</v>
      </c>
      <c r="C57" s="71">
        <v>82</v>
      </c>
      <c r="D57" s="66" t="s">
        <v>11</v>
      </c>
      <c r="E57" s="66" t="s">
        <v>231</v>
      </c>
      <c r="F57" s="66"/>
      <c r="G57" s="72"/>
      <c r="H57" s="72"/>
      <c r="I57" s="72"/>
      <c r="J57" s="72"/>
    </row>
    <row r="58" spans="1:10" ht="12.75" customHeight="1" x14ac:dyDescent="0.25">
      <c r="B58" s="76" t="s">
        <v>56</v>
      </c>
      <c r="C58" s="58">
        <f>C48*1.2*1.006*(C49-C51)*C53*C54*C52*((C57-C56)/100)/1000</f>
        <v>13.037760000000002</v>
      </c>
      <c r="D58" s="66" t="s">
        <v>10</v>
      </c>
      <c r="E58" s="66"/>
      <c r="F58" s="66"/>
      <c r="G58" s="72"/>
      <c r="H58" s="72"/>
      <c r="I58" s="72"/>
    </row>
    <row r="59" spans="1:10" ht="12.75" customHeight="1" x14ac:dyDescent="0.25">
      <c r="B59" s="66"/>
    </row>
    <row r="61" spans="1:10" ht="12.75" customHeight="1" x14ac:dyDescent="0.25">
      <c r="B61" s="62" t="s">
        <v>168</v>
      </c>
      <c r="C61" s="62" t="s">
        <v>25</v>
      </c>
      <c r="D61" s="62"/>
      <c r="E61" s="62" t="s">
        <v>26</v>
      </c>
      <c r="F61" s="62"/>
      <c r="G61" s="62" t="s">
        <v>0</v>
      </c>
    </row>
    <row r="62" spans="1:10" ht="12.75" customHeight="1" x14ac:dyDescent="0.25">
      <c r="C62" s="68">
        <f>C58</f>
        <v>13.037760000000002</v>
      </c>
      <c r="D62" s="60" t="s">
        <v>10</v>
      </c>
      <c r="E62" s="69">
        <v>0</v>
      </c>
      <c r="F62" s="60" t="s">
        <v>10</v>
      </c>
      <c r="G62" s="68">
        <v>0</v>
      </c>
      <c r="H62" s="60" t="s">
        <v>10</v>
      </c>
    </row>
  </sheetData>
  <hyperlinks>
    <hyperlink ref="B36" r:id="rId1" display="YM:n laskentaohje (ks. D3 LTO-laskin 2012, versio marraskuu 2011):" xr:uid="{00000000-0004-0000-0E00-000000000000}"/>
    <hyperlink ref="B2" location="'Laskentaperiaatteet - esimerkit'!A1" display="Palaa sisällysluetteloon" xr:uid="{00000000-0004-0000-0E00-000001000000}"/>
  </hyperlinks>
  <pageMargins left="0.7" right="0.7" top="0.75" bottom="0.75" header="0.3" footer="0.3"/>
  <pageSetup paperSize="9"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43"/>
  <sheetViews>
    <sheetView workbookViewId="0"/>
  </sheetViews>
  <sheetFormatPr defaultRowHeight="12.75" x14ac:dyDescent="0.2"/>
  <cols>
    <col min="1" max="1" width="10.85546875" customWidth="1"/>
    <col min="2" max="2" width="23" customWidth="1"/>
    <col min="3" max="3" width="10.7109375" customWidth="1"/>
    <col min="5" max="5" width="11.85546875" customWidth="1"/>
    <col min="6" max="6" width="9.7109375" customWidth="1"/>
    <col min="7" max="7" width="11" bestFit="1" customWidth="1"/>
  </cols>
  <sheetData>
    <row r="1" spans="1:11" x14ac:dyDescent="0.2">
      <c r="A1" s="3" t="s">
        <v>201</v>
      </c>
      <c r="B1" s="2"/>
      <c r="C1" s="2"/>
      <c r="D1" s="2"/>
      <c r="E1" s="2"/>
      <c r="F1" s="2"/>
      <c r="G1" s="2"/>
      <c r="H1" s="2"/>
      <c r="I1" s="2"/>
    </row>
    <row r="2" spans="1:11" x14ac:dyDescent="0.2">
      <c r="B2" s="114" t="s">
        <v>291</v>
      </c>
    </row>
    <row r="3" spans="1:11" x14ac:dyDescent="0.2">
      <c r="B3" s="114"/>
    </row>
    <row r="4" spans="1:11" x14ac:dyDescent="0.2">
      <c r="A4" s="9"/>
      <c r="B4" s="19" t="s">
        <v>205</v>
      </c>
      <c r="C4" s="9"/>
      <c r="D4" s="9"/>
      <c r="E4" s="9"/>
      <c r="F4" s="9"/>
      <c r="G4" s="9"/>
      <c r="H4" s="9"/>
    </row>
    <row r="5" spans="1:11" x14ac:dyDescent="0.2">
      <c r="A5" s="9"/>
      <c r="B5" s="7"/>
      <c r="C5" s="9"/>
      <c r="D5" s="9"/>
      <c r="E5" s="9"/>
      <c r="F5" s="9"/>
      <c r="G5" s="9"/>
      <c r="H5" s="9"/>
    </row>
    <row r="6" spans="1:11" x14ac:dyDescent="0.2">
      <c r="A6" s="9"/>
      <c r="B6" s="7"/>
      <c r="C6" s="9"/>
      <c r="D6" s="9"/>
      <c r="E6" s="9"/>
      <c r="F6" s="9"/>
      <c r="G6" s="9"/>
      <c r="H6" s="9"/>
    </row>
    <row r="7" spans="1:11" x14ac:dyDescent="0.2">
      <c r="A7" s="9"/>
      <c r="B7" s="7"/>
      <c r="C7" s="9"/>
      <c r="D7" s="9"/>
      <c r="E7" s="9"/>
      <c r="F7" s="9"/>
      <c r="G7" s="9"/>
      <c r="H7" s="9"/>
    </row>
    <row r="8" spans="1:11" x14ac:dyDescent="0.2">
      <c r="A8" s="9"/>
      <c r="B8" s="7"/>
      <c r="C8" s="9"/>
      <c r="D8" s="9"/>
      <c r="E8" s="9"/>
      <c r="F8" s="9"/>
      <c r="G8" s="9"/>
      <c r="H8" s="9"/>
    </row>
    <row r="9" spans="1:11" x14ac:dyDescent="0.2">
      <c r="A9" s="9"/>
      <c r="B9" s="7"/>
      <c r="C9" s="9"/>
      <c r="D9" s="9"/>
      <c r="E9" s="9"/>
      <c r="F9" s="9"/>
      <c r="G9" s="9"/>
      <c r="H9" s="9"/>
    </row>
    <row r="10" spans="1:11" x14ac:dyDescent="0.2">
      <c r="A10" s="9"/>
      <c r="B10" s="7"/>
      <c r="C10" s="9"/>
      <c r="D10" s="9"/>
      <c r="E10" s="9"/>
      <c r="F10" s="9"/>
      <c r="G10" s="9"/>
      <c r="H10" s="9"/>
    </row>
    <row r="11" spans="1:11" ht="14.25" x14ac:dyDescent="0.25">
      <c r="A11" s="9"/>
      <c r="B11" s="7"/>
      <c r="C11" s="9"/>
      <c r="D11" s="9"/>
      <c r="E11" s="9"/>
      <c r="F11" s="9"/>
      <c r="G11" s="9"/>
      <c r="H11" s="9"/>
      <c r="K11" s="56"/>
    </row>
    <row r="12" spans="1:11" x14ac:dyDescent="0.2">
      <c r="A12" s="9"/>
      <c r="B12" s="7"/>
      <c r="C12" s="9"/>
      <c r="D12" s="9"/>
      <c r="E12" s="9"/>
      <c r="F12" s="9"/>
      <c r="G12" s="9"/>
      <c r="H12" s="9"/>
    </row>
    <row r="26" spans="2:4" x14ac:dyDescent="0.2">
      <c r="B26" s="1" t="s">
        <v>167</v>
      </c>
    </row>
    <row r="27" spans="2:4" x14ac:dyDescent="0.2">
      <c r="B27" s="12" t="s">
        <v>119</v>
      </c>
    </row>
    <row r="28" spans="2:4" x14ac:dyDescent="0.2">
      <c r="B28" s="54" t="s">
        <v>196</v>
      </c>
      <c r="C28" s="38">
        <v>40</v>
      </c>
      <c r="D28" s="12" t="s">
        <v>79</v>
      </c>
    </row>
    <row r="29" spans="2:4" x14ac:dyDescent="0.2">
      <c r="B29" s="54" t="s">
        <v>197</v>
      </c>
      <c r="C29" s="38">
        <v>25</v>
      </c>
      <c r="D29" s="12" t="s">
        <v>79</v>
      </c>
    </row>
    <row r="30" spans="2:4" x14ac:dyDescent="0.2">
      <c r="B30" s="12" t="s">
        <v>120</v>
      </c>
      <c r="C30" s="38">
        <v>20</v>
      </c>
      <c r="D30" s="12" t="s">
        <v>79</v>
      </c>
    </row>
    <row r="31" spans="2:4" x14ac:dyDescent="0.2">
      <c r="B31" s="12" t="s">
        <v>121</v>
      </c>
      <c r="C31" s="6"/>
    </row>
    <row r="32" spans="2:4" x14ac:dyDescent="0.2">
      <c r="B32" s="54" t="s">
        <v>196</v>
      </c>
      <c r="C32" s="6">
        <f>C28-C30</f>
        <v>20</v>
      </c>
      <c r="D32" s="12" t="s">
        <v>79</v>
      </c>
    </row>
    <row r="33" spans="2:8" x14ac:dyDescent="0.2">
      <c r="B33" s="54" t="s">
        <v>198</v>
      </c>
      <c r="C33" s="6">
        <f>C29-C30</f>
        <v>5</v>
      </c>
      <c r="D33" s="12" t="s">
        <v>79</v>
      </c>
    </row>
    <row r="34" spans="2:8" ht="14.25" x14ac:dyDescent="0.2">
      <c r="B34" s="12" t="s">
        <v>173</v>
      </c>
      <c r="C34" s="37">
        <v>10</v>
      </c>
      <c r="D34" s="12" t="s">
        <v>117</v>
      </c>
      <c r="E34" t="s">
        <v>39</v>
      </c>
    </row>
    <row r="35" spans="2:8" x14ac:dyDescent="0.2">
      <c r="B35" t="s">
        <v>122</v>
      </c>
      <c r="C35" s="35">
        <v>0.15</v>
      </c>
      <c r="D35" t="s">
        <v>33</v>
      </c>
    </row>
    <row r="36" spans="2:8" x14ac:dyDescent="0.2">
      <c r="B36" t="s">
        <v>123</v>
      </c>
      <c r="C36" s="38">
        <v>200</v>
      </c>
      <c r="D36" t="s">
        <v>33</v>
      </c>
    </row>
    <row r="37" spans="2:8" ht="14.25" x14ac:dyDescent="0.2">
      <c r="B37" t="s">
        <v>124</v>
      </c>
      <c r="C37" s="14">
        <f>3.14*C35*C36</f>
        <v>94.199999999999989</v>
      </c>
      <c r="D37" s="12" t="s">
        <v>118</v>
      </c>
    </row>
    <row r="38" spans="2:8" x14ac:dyDescent="0.2">
      <c r="B38" t="s">
        <v>125</v>
      </c>
      <c r="C38" s="14">
        <f>C34*C37*C32*8760/1000000</f>
        <v>165.03839999999997</v>
      </c>
      <c r="D38" t="s">
        <v>10</v>
      </c>
    </row>
    <row r="39" spans="2:8" x14ac:dyDescent="0.2">
      <c r="B39" t="s">
        <v>126</v>
      </c>
      <c r="C39" s="14">
        <f>C34*C37*C33*8760/1000000</f>
        <v>41.259599999999992</v>
      </c>
      <c r="D39" t="s">
        <v>10</v>
      </c>
    </row>
    <row r="40" spans="2:8" x14ac:dyDescent="0.2">
      <c r="B40" t="s">
        <v>56</v>
      </c>
      <c r="C40" s="29">
        <f>C38-C39</f>
        <v>123.77879999999998</v>
      </c>
      <c r="D40" t="s">
        <v>10</v>
      </c>
    </row>
    <row r="41" spans="2:8" x14ac:dyDescent="0.2">
      <c r="C41" s="6"/>
      <c r="F41" s="6"/>
    </row>
    <row r="42" spans="2:8" x14ac:dyDescent="0.2">
      <c r="B42" s="1" t="s">
        <v>168</v>
      </c>
      <c r="C42" s="1" t="s">
        <v>25</v>
      </c>
      <c r="D42" s="1"/>
      <c r="E42" s="1" t="s">
        <v>26</v>
      </c>
      <c r="F42" s="1"/>
      <c r="G42" s="1" t="s">
        <v>0</v>
      </c>
    </row>
    <row r="43" spans="2:8" x14ac:dyDescent="0.2">
      <c r="C43" s="16">
        <v>123.8</v>
      </c>
      <c r="D43" t="s">
        <v>10</v>
      </c>
      <c r="E43" s="8">
        <v>0</v>
      </c>
      <c r="F43" t="s">
        <v>10</v>
      </c>
      <c r="G43" s="8">
        <v>0</v>
      </c>
      <c r="H43" t="s">
        <v>10</v>
      </c>
    </row>
  </sheetData>
  <hyperlinks>
    <hyperlink ref="B2" location="'Laskentaperiaatteet - esimerkit'!A1" display="Palaa sisällysluetteloon" xr:uid="{00000000-0004-0000-0F00-000000000000}"/>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32"/>
  <sheetViews>
    <sheetView workbookViewId="0"/>
  </sheetViews>
  <sheetFormatPr defaultRowHeight="12.75" x14ac:dyDescent="0.2"/>
  <cols>
    <col min="1" max="1" width="10.85546875" customWidth="1"/>
    <col min="2" max="2" width="23" customWidth="1"/>
    <col min="3" max="3" width="10.7109375" customWidth="1"/>
    <col min="5" max="5" width="11.85546875" customWidth="1"/>
    <col min="6" max="6" width="9.7109375" customWidth="1"/>
    <col min="7" max="7" width="11" bestFit="1" customWidth="1"/>
  </cols>
  <sheetData>
    <row r="1" spans="1:9" x14ac:dyDescent="0.2">
      <c r="A1" s="3" t="s">
        <v>127</v>
      </c>
      <c r="B1" s="3"/>
      <c r="C1" s="3"/>
      <c r="D1" s="3"/>
      <c r="E1" s="3"/>
      <c r="F1" s="3"/>
      <c r="G1" s="3"/>
      <c r="H1" s="3"/>
      <c r="I1" s="3"/>
    </row>
    <row r="2" spans="1:9" x14ac:dyDescent="0.2">
      <c r="B2" s="114" t="s">
        <v>291</v>
      </c>
    </row>
    <row r="3" spans="1:9" x14ac:dyDescent="0.2">
      <c r="B3" s="114"/>
    </row>
    <row r="4" spans="1:9" x14ac:dyDescent="0.2">
      <c r="A4" s="7"/>
      <c r="B4" s="19" t="s">
        <v>206</v>
      </c>
      <c r="C4" s="7"/>
      <c r="D4" s="7"/>
      <c r="E4" s="7"/>
      <c r="F4" s="7"/>
      <c r="G4" s="7"/>
      <c r="H4" s="7"/>
    </row>
    <row r="5" spans="1:9" x14ac:dyDescent="0.2">
      <c r="A5" s="7"/>
      <c r="B5" s="7"/>
      <c r="C5" s="7"/>
      <c r="D5" s="7"/>
      <c r="E5" s="7"/>
      <c r="F5" s="7"/>
      <c r="G5" s="7"/>
      <c r="H5" s="7"/>
    </row>
    <row r="6" spans="1:9" x14ac:dyDescent="0.2">
      <c r="A6" s="7"/>
      <c r="B6" s="7"/>
      <c r="C6" s="7"/>
      <c r="D6" s="7"/>
      <c r="E6" s="7"/>
      <c r="F6" s="7"/>
      <c r="G6" s="7"/>
      <c r="H6" s="7"/>
    </row>
    <row r="7" spans="1:9" x14ac:dyDescent="0.2">
      <c r="A7" s="7"/>
      <c r="B7" s="7"/>
      <c r="C7" s="7"/>
      <c r="D7" s="7"/>
      <c r="E7" s="7"/>
      <c r="F7" s="7"/>
      <c r="G7" s="7"/>
      <c r="H7" s="7"/>
    </row>
    <row r="8" spans="1:9" x14ac:dyDescent="0.2">
      <c r="A8" s="7"/>
      <c r="B8" s="7"/>
      <c r="C8" s="7"/>
      <c r="D8" s="7"/>
      <c r="E8" s="7"/>
      <c r="F8" s="7"/>
      <c r="G8" s="7"/>
      <c r="H8" s="7"/>
    </row>
    <row r="9" spans="1:9" x14ac:dyDescent="0.2">
      <c r="A9" s="7"/>
      <c r="B9" s="7"/>
      <c r="C9" s="7"/>
      <c r="D9" s="7"/>
      <c r="E9" s="7"/>
      <c r="F9" s="7"/>
      <c r="G9" s="7"/>
      <c r="H9" s="7"/>
    </row>
    <row r="10" spans="1:9" x14ac:dyDescent="0.2">
      <c r="A10" s="7"/>
      <c r="B10" s="7"/>
      <c r="C10" s="7"/>
      <c r="D10" s="7"/>
      <c r="E10" s="7"/>
      <c r="F10" s="7"/>
      <c r="G10" s="7"/>
      <c r="H10" s="7"/>
    </row>
    <row r="11" spans="1:9" x14ac:dyDescent="0.2">
      <c r="A11" s="7"/>
      <c r="B11" s="7"/>
      <c r="C11" s="7"/>
      <c r="D11" s="7"/>
      <c r="E11" s="7"/>
      <c r="F11" s="7"/>
      <c r="G11" s="7"/>
      <c r="H11" s="7"/>
    </row>
    <row r="12" spans="1:9" x14ac:dyDescent="0.2">
      <c r="A12" s="7"/>
      <c r="B12" s="7"/>
      <c r="C12" s="7"/>
      <c r="D12" s="7"/>
      <c r="E12" s="7"/>
      <c r="F12" s="7"/>
      <c r="G12" s="7"/>
      <c r="H12" s="7"/>
    </row>
    <row r="13" spans="1:9" x14ac:dyDescent="0.2">
      <c r="A13" s="7"/>
      <c r="B13" s="7"/>
      <c r="C13" s="7"/>
      <c r="D13" s="7"/>
      <c r="E13" s="7"/>
      <c r="F13" s="7"/>
      <c r="G13" s="7"/>
      <c r="H13" s="7"/>
    </row>
    <row r="14" spans="1:9" x14ac:dyDescent="0.2">
      <c r="A14" s="7"/>
      <c r="B14" s="7"/>
      <c r="C14" s="7"/>
      <c r="D14" s="7"/>
      <c r="E14" s="7"/>
      <c r="F14" s="7"/>
      <c r="G14" s="7"/>
      <c r="H14" s="7"/>
    </row>
    <row r="15" spans="1:9" ht="6.75" customHeight="1" x14ac:dyDescent="0.2">
      <c r="A15" s="7"/>
      <c r="B15" s="7"/>
      <c r="C15" s="7"/>
      <c r="D15" s="7"/>
      <c r="E15" s="7"/>
      <c r="F15" s="7"/>
      <c r="G15" s="7"/>
      <c r="H15" s="7"/>
    </row>
    <row r="22" spans="2:8" x14ac:dyDescent="0.2">
      <c r="B22" s="1" t="s">
        <v>167</v>
      </c>
    </row>
    <row r="23" spans="2:8" ht="14.25" x14ac:dyDescent="0.2">
      <c r="B23" t="s">
        <v>8</v>
      </c>
      <c r="C23" s="28">
        <v>2.8</v>
      </c>
      <c r="D23" s="12" t="s">
        <v>175</v>
      </c>
    </row>
    <row r="24" spans="2:8" ht="14.25" x14ac:dyDescent="0.2">
      <c r="B24" t="s">
        <v>9</v>
      </c>
      <c r="C24" s="28">
        <v>1.2</v>
      </c>
      <c r="D24" s="12" t="s">
        <v>175</v>
      </c>
    </row>
    <row r="25" spans="2:8" ht="14.25" x14ac:dyDescent="0.2">
      <c r="B25" s="12" t="s">
        <v>141</v>
      </c>
      <c r="C25" s="28">
        <v>500</v>
      </c>
      <c r="D25" s="12" t="s">
        <v>118</v>
      </c>
    </row>
    <row r="26" spans="2:8" x14ac:dyDescent="0.2">
      <c r="B26" s="12" t="s">
        <v>130</v>
      </c>
      <c r="C26" s="28">
        <v>0</v>
      </c>
      <c r="D26" t="s">
        <v>174</v>
      </c>
    </row>
    <row r="27" spans="2:8" x14ac:dyDescent="0.2">
      <c r="B27" s="12" t="s">
        <v>98</v>
      </c>
      <c r="C27" s="28">
        <f>7*30</f>
        <v>210</v>
      </c>
      <c r="D27" t="s">
        <v>35</v>
      </c>
      <c r="E27" t="s">
        <v>34</v>
      </c>
    </row>
    <row r="28" spans="2:8" x14ac:dyDescent="0.2">
      <c r="B28" s="12" t="s">
        <v>131</v>
      </c>
      <c r="C28" s="28">
        <v>22</v>
      </c>
      <c r="D28" s="12" t="s">
        <v>79</v>
      </c>
    </row>
    <row r="29" spans="2:8" x14ac:dyDescent="0.2">
      <c r="B29" s="12" t="s">
        <v>56</v>
      </c>
      <c r="C29" s="44">
        <f>(C23-C24)*C25*(C28-C26)*C27*24/1000000</f>
        <v>88.703999999999965</v>
      </c>
      <c r="D29" t="s">
        <v>10</v>
      </c>
    </row>
    <row r="31" spans="2:8" x14ac:dyDescent="0.2">
      <c r="B31" s="1" t="s">
        <v>168</v>
      </c>
      <c r="C31" s="1" t="s">
        <v>25</v>
      </c>
      <c r="D31" s="1"/>
      <c r="E31" s="1" t="s">
        <v>26</v>
      </c>
      <c r="F31" s="1"/>
      <c r="G31" s="1" t="s">
        <v>0</v>
      </c>
    </row>
    <row r="32" spans="2:8" x14ac:dyDescent="0.2">
      <c r="C32" s="16">
        <v>88.7</v>
      </c>
      <c r="D32" t="s">
        <v>10</v>
      </c>
      <c r="E32" s="8">
        <v>0</v>
      </c>
      <c r="F32" t="s">
        <v>10</v>
      </c>
      <c r="G32" s="8">
        <v>0</v>
      </c>
      <c r="H32" t="s">
        <v>10</v>
      </c>
    </row>
  </sheetData>
  <hyperlinks>
    <hyperlink ref="B2" location="'Laskentaperiaatteet - esimerkit'!A1" display="Palaa sisällysluetteloon" xr:uid="{00000000-0004-0000-1000-000000000000}"/>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37"/>
  <sheetViews>
    <sheetView workbookViewId="0"/>
  </sheetViews>
  <sheetFormatPr defaultRowHeight="12.75" customHeight="1" x14ac:dyDescent="0.25"/>
  <cols>
    <col min="1" max="1" width="9.140625" style="60"/>
    <col min="2" max="2" width="23" style="60" customWidth="1"/>
    <col min="3" max="3" width="10.7109375" style="60" customWidth="1"/>
    <col min="4" max="4" width="9.140625" style="60"/>
    <col min="5" max="5" width="11.85546875" style="60" customWidth="1"/>
    <col min="6" max="6" width="9.7109375" style="60" customWidth="1"/>
    <col min="7" max="7" width="11" style="60" customWidth="1"/>
    <col min="8" max="16384" width="9.140625" style="60"/>
  </cols>
  <sheetData>
    <row r="1" spans="1:9" ht="12.75" customHeight="1" x14ac:dyDescent="0.25">
      <c r="A1" s="59" t="s">
        <v>127</v>
      </c>
      <c r="B1" s="59"/>
      <c r="C1" s="59"/>
      <c r="D1" s="59"/>
      <c r="E1" s="59"/>
      <c r="F1" s="59"/>
      <c r="G1" s="59"/>
      <c r="H1" s="59"/>
      <c r="I1" s="59"/>
    </row>
    <row r="2" spans="1:9" ht="12.75" customHeight="1" x14ac:dyDescent="0.25">
      <c r="B2" s="114" t="s">
        <v>291</v>
      </c>
    </row>
    <row r="3" spans="1:9" ht="12.75" customHeight="1" x14ac:dyDescent="0.25">
      <c r="B3" s="114"/>
    </row>
    <row r="4" spans="1:9" ht="12.75" customHeight="1" x14ac:dyDescent="0.25">
      <c r="B4" s="61" t="s">
        <v>234</v>
      </c>
    </row>
    <row r="26" spans="2:7" ht="12.75" customHeight="1" x14ac:dyDescent="0.25">
      <c r="B26" s="77"/>
      <c r="C26" s="77"/>
      <c r="D26" s="77"/>
      <c r="E26" s="77"/>
      <c r="F26" s="77"/>
      <c r="G26" s="77"/>
    </row>
    <row r="27" spans="2:7" ht="12.75" customHeight="1" x14ac:dyDescent="0.25">
      <c r="B27" s="62" t="s">
        <v>167</v>
      </c>
      <c r="C27" s="77"/>
      <c r="D27" s="77"/>
      <c r="E27" s="77"/>
      <c r="F27" s="77"/>
      <c r="G27" s="77"/>
    </row>
    <row r="28" spans="2:7" ht="12.75" customHeight="1" x14ac:dyDescent="0.25">
      <c r="B28" s="63" t="s">
        <v>235</v>
      </c>
      <c r="C28" s="78">
        <v>1</v>
      </c>
      <c r="D28" s="66" t="s">
        <v>175</v>
      </c>
      <c r="E28" s="66" t="s">
        <v>236</v>
      </c>
      <c r="F28" s="79"/>
      <c r="G28" s="79"/>
    </row>
    <row r="29" spans="2:7" ht="12.75" customHeight="1" x14ac:dyDescent="0.25">
      <c r="B29" s="63" t="s">
        <v>237</v>
      </c>
      <c r="C29" s="80">
        <v>0.8</v>
      </c>
      <c r="D29" s="66" t="s">
        <v>175</v>
      </c>
      <c r="E29" s="66" t="s">
        <v>238</v>
      </c>
      <c r="F29" s="79"/>
      <c r="G29" s="79"/>
    </row>
    <row r="30" spans="2:7" ht="12.75" customHeight="1" x14ac:dyDescent="0.25">
      <c r="B30" s="66" t="s">
        <v>141</v>
      </c>
      <c r="C30" s="80">
        <v>500</v>
      </c>
      <c r="D30" s="66" t="s">
        <v>118</v>
      </c>
      <c r="E30" s="66" t="s">
        <v>239</v>
      </c>
      <c r="F30" s="79"/>
      <c r="G30" s="79"/>
    </row>
    <row r="31" spans="2:7" ht="12.75" customHeight="1" x14ac:dyDescent="0.25">
      <c r="B31" s="66" t="s">
        <v>97</v>
      </c>
      <c r="C31" s="80">
        <v>0</v>
      </c>
      <c r="D31" s="63" t="s">
        <v>174</v>
      </c>
      <c r="E31" s="66" t="s">
        <v>13</v>
      </c>
      <c r="F31" s="79"/>
      <c r="G31" s="79"/>
    </row>
    <row r="32" spans="2:7" ht="12.75" customHeight="1" x14ac:dyDescent="0.25">
      <c r="B32" s="66" t="s">
        <v>98</v>
      </c>
      <c r="C32" s="80">
        <f>7*30</f>
        <v>210</v>
      </c>
      <c r="D32" s="63" t="s">
        <v>35</v>
      </c>
      <c r="E32" s="66" t="s">
        <v>34</v>
      </c>
      <c r="F32" s="79"/>
      <c r="G32" s="79"/>
    </row>
    <row r="33" spans="2:8" ht="12.75" customHeight="1" x14ac:dyDescent="0.25">
      <c r="B33" s="66" t="s">
        <v>131</v>
      </c>
      <c r="C33" s="80">
        <v>22</v>
      </c>
      <c r="D33" s="66" t="s">
        <v>174</v>
      </c>
      <c r="E33" s="63"/>
      <c r="F33" s="77"/>
      <c r="G33" s="77"/>
    </row>
    <row r="34" spans="2:8" ht="12.75" customHeight="1" x14ac:dyDescent="0.25">
      <c r="B34" s="66" t="s">
        <v>56</v>
      </c>
      <c r="C34" s="58">
        <f>(C28-C29)*C30*(C33-C31)*C32*24/1000000</f>
        <v>11.087999999999996</v>
      </c>
      <c r="D34" s="63" t="s">
        <v>10</v>
      </c>
      <c r="E34" s="63"/>
      <c r="F34" s="77"/>
      <c r="G34" s="77"/>
    </row>
    <row r="35" spans="2:8" ht="12.75" customHeight="1" x14ac:dyDescent="0.25">
      <c r="B35" s="77"/>
      <c r="C35" s="77"/>
      <c r="D35" s="77"/>
      <c r="E35" s="77"/>
      <c r="F35" s="77"/>
      <c r="G35" s="77"/>
    </row>
    <row r="36" spans="2:8" ht="12.75" customHeight="1" x14ac:dyDescent="0.25">
      <c r="B36" s="62" t="s">
        <v>168</v>
      </c>
      <c r="C36" s="62" t="s">
        <v>25</v>
      </c>
      <c r="D36" s="62"/>
      <c r="E36" s="62" t="s">
        <v>26</v>
      </c>
      <c r="F36" s="62"/>
      <c r="G36" s="62" t="s">
        <v>0</v>
      </c>
    </row>
    <row r="37" spans="2:8" ht="12.75" customHeight="1" x14ac:dyDescent="0.25">
      <c r="C37" s="68">
        <f>C34</f>
        <v>11.087999999999996</v>
      </c>
      <c r="D37" s="60" t="s">
        <v>10</v>
      </c>
      <c r="E37" s="69">
        <v>0</v>
      </c>
      <c r="F37" s="60" t="s">
        <v>10</v>
      </c>
      <c r="G37" s="69">
        <v>0</v>
      </c>
      <c r="H37" s="60" t="s">
        <v>10</v>
      </c>
    </row>
  </sheetData>
  <hyperlinks>
    <hyperlink ref="B2" location="'Laskentaperiaatteet - esimerkit'!A1" display="Palaa sisällysluetteloon" xr:uid="{00000000-0004-0000-1100-000000000000}"/>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33"/>
  <sheetViews>
    <sheetView workbookViewId="0"/>
  </sheetViews>
  <sheetFormatPr defaultRowHeight="12.75" x14ac:dyDescent="0.2"/>
  <cols>
    <col min="1" max="1" width="10.85546875" customWidth="1"/>
    <col min="2" max="2" width="23" customWidth="1"/>
    <col min="3" max="3" width="10.7109375" customWidth="1"/>
    <col min="5" max="5" width="11.85546875" customWidth="1"/>
    <col min="6" max="6" width="9.7109375" customWidth="1"/>
    <col min="7" max="7" width="11" bestFit="1" customWidth="1"/>
  </cols>
  <sheetData>
    <row r="1" spans="1:11" x14ac:dyDescent="0.2">
      <c r="A1" s="3" t="s">
        <v>202</v>
      </c>
      <c r="B1" s="2"/>
      <c r="C1" s="2"/>
      <c r="D1" s="2"/>
      <c r="E1" s="2"/>
      <c r="F1" s="2"/>
      <c r="G1" s="2"/>
      <c r="H1" s="2"/>
      <c r="I1" s="2"/>
    </row>
    <row r="2" spans="1:11" x14ac:dyDescent="0.2">
      <c r="B2" s="114" t="s">
        <v>291</v>
      </c>
    </row>
    <row r="3" spans="1:11" x14ac:dyDescent="0.2">
      <c r="B3" s="114"/>
    </row>
    <row r="4" spans="1:11" x14ac:dyDescent="0.2">
      <c r="B4" s="17" t="s">
        <v>207</v>
      </c>
    </row>
    <row r="5" spans="1:11" ht="14.25" x14ac:dyDescent="0.25">
      <c r="B5" s="1"/>
      <c r="K5" s="56"/>
    </row>
    <row r="6" spans="1:11" x14ac:dyDescent="0.2">
      <c r="B6" s="1"/>
    </row>
    <row r="7" spans="1:11" x14ac:dyDescent="0.2">
      <c r="B7" s="1"/>
    </row>
    <row r="8" spans="1:11" x14ac:dyDescent="0.2">
      <c r="B8" s="1"/>
    </row>
    <row r="9" spans="1:11" x14ac:dyDescent="0.2">
      <c r="B9" s="1"/>
    </row>
    <row r="10" spans="1:11" x14ac:dyDescent="0.2">
      <c r="B10" s="1"/>
    </row>
    <row r="11" spans="1:11" x14ac:dyDescent="0.2">
      <c r="B11" s="1"/>
    </row>
    <row r="12" spans="1:11" x14ac:dyDescent="0.2">
      <c r="B12" s="1"/>
    </row>
    <row r="13" spans="1:11" x14ac:dyDescent="0.2">
      <c r="B13" s="1"/>
    </row>
    <row r="14" spans="1:11" x14ac:dyDescent="0.2">
      <c r="B14" s="1"/>
    </row>
    <row r="15" spans="1:11" x14ac:dyDescent="0.2">
      <c r="B15" s="1"/>
    </row>
    <row r="16" spans="1:11" x14ac:dyDescent="0.2">
      <c r="B16" s="1"/>
    </row>
    <row r="17" spans="2:8" x14ac:dyDescent="0.2">
      <c r="B17" s="1"/>
    </row>
    <row r="18" spans="2:8" x14ac:dyDescent="0.2">
      <c r="B18" s="1"/>
    </row>
    <row r="19" spans="2:8" x14ac:dyDescent="0.2">
      <c r="B19" s="1"/>
    </row>
    <row r="20" spans="2:8" x14ac:dyDescent="0.2">
      <c r="B20" s="1"/>
    </row>
    <row r="21" spans="2:8" x14ac:dyDescent="0.2">
      <c r="B21" s="1"/>
    </row>
    <row r="22" spans="2:8" x14ac:dyDescent="0.2">
      <c r="B22" s="1"/>
    </row>
    <row r="23" spans="2:8" x14ac:dyDescent="0.2">
      <c r="B23" s="1" t="s">
        <v>167</v>
      </c>
    </row>
    <row r="24" spans="2:8" ht="14.25" x14ac:dyDescent="0.2">
      <c r="B24" s="12" t="s">
        <v>129</v>
      </c>
      <c r="C24" s="43">
        <v>20000</v>
      </c>
      <c r="D24" s="12" t="s">
        <v>128</v>
      </c>
    </row>
    <row r="25" spans="2:8" x14ac:dyDescent="0.2">
      <c r="B25" s="12" t="s">
        <v>130</v>
      </c>
      <c r="C25" s="28">
        <v>0</v>
      </c>
      <c r="D25" s="12" t="s">
        <v>79</v>
      </c>
    </row>
    <row r="26" spans="2:8" x14ac:dyDescent="0.2">
      <c r="B26" s="12" t="s">
        <v>98</v>
      </c>
      <c r="C26" s="28">
        <f>7*30</f>
        <v>210</v>
      </c>
      <c r="D26" t="s">
        <v>35</v>
      </c>
      <c r="E26" t="s">
        <v>34</v>
      </c>
    </row>
    <row r="27" spans="2:8" x14ac:dyDescent="0.2">
      <c r="B27" s="12" t="s">
        <v>131</v>
      </c>
      <c r="C27" s="28">
        <v>22</v>
      </c>
      <c r="D27" t="s">
        <v>6</v>
      </c>
    </row>
    <row r="28" spans="2:8" ht="14.25" x14ac:dyDescent="0.2">
      <c r="B28" s="12" t="s">
        <v>132</v>
      </c>
      <c r="C28" s="28">
        <v>0.4</v>
      </c>
      <c r="D28" t="s">
        <v>24</v>
      </c>
      <c r="E28" t="s">
        <v>176</v>
      </c>
      <c r="G28" s="23">
        <f>C28*C24/3600</f>
        <v>2.2222222222222223</v>
      </c>
      <c r="H28" s="12" t="s">
        <v>93</v>
      </c>
    </row>
    <row r="29" spans="2:8" ht="14.25" x14ac:dyDescent="0.2">
      <c r="B29" s="12" t="s">
        <v>133</v>
      </c>
      <c r="C29" s="28">
        <v>0.2</v>
      </c>
      <c r="D29" t="s">
        <v>24</v>
      </c>
      <c r="E29" t="s">
        <v>177</v>
      </c>
      <c r="G29" s="23">
        <f>C29*C24/3600</f>
        <v>1.1111111111111112</v>
      </c>
      <c r="H29" s="12" t="s">
        <v>93</v>
      </c>
    </row>
    <row r="30" spans="2:8" x14ac:dyDescent="0.2">
      <c r="B30" s="12" t="s">
        <v>56</v>
      </c>
      <c r="C30" s="29">
        <f>C24/3600*(C28-C29)*C26*24*(C27-C25)*1*1.2/1000</f>
        <v>147.84</v>
      </c>
      <c r="D30" t="s">
        <v>10</v>
      </c>
    </row>
    <row r="31" spans="2:8" x14ac:dyDescent="0.2">
      <c r="C31" s="6"/>
    </row>
    <row r="32" spans="2:8" x14ac:dyDescent="0.2">
      <c r="B32" s="1" t="s">
        <v>168</v>
      </c>
      <c r="C32" s="1" t="s">
        <v>25</v>
      </c>
      <c r="D32" s="1"/>
      <c r="E32" s="1" t="s">
        <v>26</v>
      </c>
      <c r="F32" s="1"/>
      <c r="G32" s="1" t="s">
        <v>0</v>
      </c>
    </row>
    <row r="33" spans="3:8" x14ac:dyDescent="0.2">
      <c r="C33" s="16">
        <v>148.69999999999999</v>
      </c>
      <c r="D33" t="s">
        <v>10</v>
      </c>
      <c r="E33" s="8">
        <v>0</v>
      </c>
      <c r="F33" t="s">
        <v>10</v>
      </c>
      <c r="G33" s="8">
        <v>0</v>
      </c>
      <c r="H33" t="s">
        <v>10</v>
      </c>
    </row>
  </sheetData>
  <hyperlinks>
    <hyperlink ref="B2" location="'Laskentaperiaatteet - esimerkit'!A1" display="Palaa sisällysluetteloon" xr:uid="{00000000-0004-0000-1200-00000000000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9"/>
  <sheetViews>
    <sheetView workbookViewId="0">
      <selection activeCell="Q20" sqref="Q20"/>
    </sheetView>
  </sheetViews>
  <sheetFormatPr defaultRowHeight="12.75" x14ac:dyDescent="0.2"/>
  <cols>
    <col min="2" max="2" width="22.85546875" customWidth="1"/>
    <col min="5" max="5" width="12.42578125" customWidth="1"/>
  </cols>
  <sheetData>
    <row r="1" spans="1:9" x14ac:dyDescent="0.2">
      <c r="A1" s="3" t="s">
        <v>199</v>
      </c>
      <c r="B1" s="3"/>
      <c r="C1" s="3"/>
      <c r="D1" s="3"/>
      <c r="E1" s="3"/>
      <c r="F1" s="3"/>
      <c r="G1" s="3"/>
      <c r="H1" s="3"/>
      <c r="I1" s="3"/>
    </row>
    <row r="2" spans="1:9" x14ac:dyDescent="0.2">
      <c r="B2" s="114" t="s">
        <v>291</v>
      </c>
    </row>
    <row r="3" spans="1:9" x14ac:dyDescent="0.2">
      <c r="B3" s="114"/>
    </row>
    <row r="4" spans="1:9" x14ac:dyDescent="0.2">
      <c r="B4" s="17" t="s">
        <v>71</v>
      </c>
    </row>
    <row r="5" spans="1:9" x14ac:dyDescent="0.2">
      <c r="B5" s="1"/>
    </row>
    <row r="6" spans="1:9" x14ac:dyDescent="0.2">
      <c r="B6" s="1"/>
    </row>
    <row r="7" spans="1:9" x14ac:dyDescent="0.2">
      <c r="B7" s="1"/>
    </row>
    <row r="8" spans="1:9" x14ac:dyDescent="0.2">
      <c r="B8" s="1"/>
    </row>
    <row r="9" spans="1:9" x14ac:dyDescent="0.2">
      <c r="B9" s="1"/>
    </row>
    <row r="10" spans="1:9" x14ac:dyDescent="0.2">
      <c r="B10" s="1"/>
    </row>
    <row r="11" spans="1:9" x14ac:dyDescent="0.2">
      <c r="B11" s="1"/>
    </row>
    <row r="19" spans="2:8" x14ac:dyDescent="0.2">
      <c r="B19" s="1" t="s">
        <v>167</v>
      </c>
    </row>
    <row r="20" spans="2:8" x14ac:dyDescent="0.2">
      <c r="B20" s="12" t="s">
        <v>61</v>
      </c>
      <c r="C20" s="28">
        <v>1000</v>
      </c>
      <c r="D20" t="s">
        <v>10</v>
      </c>
    </row>
    <row r="21" spans="2:8" x14ac:dyDescent="0.2">
      <c r="B21" s="12" t="s">
        <v>62</v>
      </c>
      <c r="C21" s="28">
        <v>85</v>
      </c>
      <c r="D21" t="s">
        <v>11</v>
      </c>
    </row>
    <row r="22" spans="2:8" x14ac:dyDescent="0.2">
      <c r="B22" s="12" t="s">
        <v>63</v>
      </c>
      <c r="C22" s="6">
        <f>C20*(C21/100)</f>
        <v>850</v>
      </c>
      <c r="D22" t="s">
        <v>10</v>
      </c>
      <c r="F22" s="14"/>
    </row>
    <row r="23" spans="2:8" x14ac:dyDescent="0.2">
      <c r="B23" s="12" t="s">
        <v>64</v>
      </c>
      <c r="C23" s="28">
        <v>92</v>
      </c>
      <c r="D23" t="s">
        <v>11</v>
      </c>
      <c r="F23" s="14"/>
    </row>
    <row r="24" spans="2:8" x14ac:dyDescent="0.2">
      <c r="B24" s="12" t="s">
        <v>65</v>
      </c>
      <c r="C24" s="6">
        <f>C22/(C23/100)</f>
        <v>923.91304347826087</v>
      </c>
      <c r="D24" t="s">
        <v>10</v>
      </c>
      <c r="F24" s="14"/>
    </row>
    <row r="25" spans="2:8" x14ac:dyDescent="0.2">
      <c r="B25" s="12" t="s">
        <v>66</v>
      </c>
      <c r="C25" s="45">
        <f>C20-C24</f>
        <v>76.086956521739125</v>
      </c>
      <c r="D25" t="s">
        <v>10</v>
      </c>
      <c r="F25" s="6"/>
    </row>
    <row r="26" spans="2:8" x14ac:dyDescent="0.2">
      <c r="C26" s="14"/>
      <c r="F26" s="6"/>
    </row>
    <row r="27" spans="2:8" x14ac:dyDescent="0.2">
      <c r="B27" s="1" t="s">
        <v>168</v>
      </c>
      <c r="C27" s="1" t="s">
        <v>25</v>
      </c>
      <c r="D27" s="1"/>
      <c r="E27" s="1" t="s">
        <v>26</v>
      </c>
      <c r="F27" s="1"/>
      <c r="G27" s="1" t="s">
        <v>0</v>
      </c>
    </row>
    <row r="28" spans="2:8" x14ac:dyDescent="0.2">
      <c r="C28" s="13">
        <v>0</v>
      </c>
      <c r="D28" t="s">
        <v>10</v>
      </c>
      <c r="E28" s="22">
        <f>C25</f>
        <v>76.086956521739125</v>
      </c>
      <c r="F28" t="s">
        <v>10</v>
      </c>
      <c r="G28" s="8">
        <v>0</v>
      </c>
      <c r="H28" t="s">
        <v>10</v>
      </c>
    </row>
    <row r="29" spans="2:8" x14ac:dyDescent="0.2">
      <c r="C29" s="6"/>
    </row>
  </sheetData>
  <hyperlinks>
    <hyperlink ref="B2" location="'Laskentaperiaatteet - esimerkit'!A1" display="Palaa sisällysluetteloon" xr:uid="{00000000-0004-0000-0100-000000000000}"/>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28"/>
  <sheetViews>
    <sheetView workbookViewId="0"/>
  </sheetViews>
  <sheetFormatPr defaultRowHeight="12.75" x14ac:dyDescent="0.2"/>
  <cols>
    <col min="1" max="1" width="10.85546875" customWidth="1"/>
    <col min="2" max="2" width="23" customWidth="1"/>
    <col min="3" max="3" width="10.7109375" customWidth="1"/>
    <col min="5" max="5" width="11.85546875" customWidth="1"/>
    <col min="6" max="6" width="9.7109375" customWidth="1"/>
    <col min="7" max="7" width="11" bestFit="1" customWidth="1"/>
  </cols>
  <sheetData>
    <row r="1" spans="1:9" x14ac:dyDescent="0.2">
      <c r="A1" s="3" t="s">
        <v>134</v>
      </c>
      <c r="B1" s="2"/>
      <c r="C1" s="2"/>
      <c r="D1" s="2"/>
      <c r="E1" s="2"/>
      <c r="F1" s="2"/>
      <c r="G1" s="2"/>
      <c r="H1" s="2"/>
      <c r="I1" s="2"/>
    </row>
    <row r="2" spans="1:9" x14ac:dyDescent="0.2">
      <c r="B2" s="114" t="s">
        <v>291</v>
      </c>
    </row>
    <row r="3" spans="1:9" x14ac:dyDescent="0.2">
      <c r="B3" s="114"/>
    </row>
    <row r="4" spans="1:9" x14ac:dyDescent="0.2">
      <c r="B4" s="17" t="s">
        <v>208</v>
      </c>
    </row>
    <row r="5" spans="1:9" x14ac:dyDescent="0.2">
      <c r="B5" s="1"/>
    </row>
    <row r="6" spans="1:9" x14ac:dyDescent="0.2">
      <c r="B6" s="1"/>
    </row>
    <row r="7" spans="1:9" x14ac:dyDescent="0.2">
      <c r="B7" s="1"/>
      <c r="I7" s="20"/>
    </row>
    <row r="8" spans="1:9" x14ac:dyDescent="0.2">
      <c r="B8" s="1"/>
    </row>
    <row r="9" spans="1:9" x14ac:dyDescent="0.2">
      <c r="B9" s="1"/>
    </row>
    <row r="10" spans="1:9" x14ac:dyDescent="0.2">
      <c r="B10" s="1"/>
    </row>
    <row r="11" spans="1:9" x14ac:dyDescent="0.2">
      <c r="B11" s="1"/>
    </row>
    <row r="12" spans="1:9" x14ac:dyDescent="0.2">
      <c r="B12" s="1"/>
    </row>
    <row r="13" spans="1:9" x14ac:dyDescent="0.2">
      <c r="B13" s="1"/>
    </row>
    <row r="14" spans="1:9" x14ac:dyDescent="0.2">
      <c r="B14" s="1"/>
    </row>
    <row r="18" spans="2:9" x14ac:dyDescent="0.2">
      <c r="B18" s="1" t="s">
        <v>167</v>
      </c>
    </row>
    <row r="19" spans="2:9" x14ac:dyDescent="0.2">
      <c r="B19" s="12" t="s">
        <v>135</v>
      </c>
      <c r="C19" s="28">
        <v>6</v>
      </c>
      <c r="D19" t="s">
        <v>1</v>
      </c>
    </row>
    <row r="20" spans="2:9" x14ac:dyDescent="0.2">
      <c r="B20" s="12" t="s">
        <v>136</v>
      </c>
      <c r="C20" t="s">
        <v>14</v>
      </c>
    </row>
    <row r="21" spans="2:9" x14ac:dyDescent="0.2">
      <c r="B21" s="12" t="s">
        <v>137</v>
      </c>
      <c r="C21" s="11" t="s">
        <v>15</v>
      </c>
      <c r="D21" t="s">
        <v>174</v>
      </c>
    </row>
    <row r="22" spans="2:9" x14ac:dyDescent="0.2">
      <c r="B22" s="12" t="s">
        <v>138</v>
      </c>
      <c r="C22" s="28">
        <v>4200</v>
      </c>
      <c r="D22" t="s">
        <v>16</v>
      </c>
    </row>
    <row r="23" spans="2:9" x14ac:dyDescent="0.2">
      <c r="B23" s="12" t="s">
        <v>139</v>
      </c>
      <c r="C23" s="11" t="s">
        <v>17</v>
      </c>
      <c r="D23" t="s">
        <v>174</v>
      </c>
    </row>
    <row r="24" spans="2:9" x14ac:dyDescent="0.2">
      <c r="B24" s="12" t="s">
        <v>140</v>
      </c>
      <c r="C24" s="28">
        <v>2450</v>
      </c>
      <c r="D24" t="s">
        <v>16</v>
      </c>
      <c r="I24" s="20"/>
    </row>
    <row r="25" spans="2:9" x14ac:dyDescent="0.2">
      <c r="B25" s="12" t="s">
        <v>56</v>
      </c>
      <c r="C25" s="29">
        <f>C19*(C22-C24)/1000</f>
        <v>10.5</v>
      </c>
      <c r="D25" t="s">
        <v>10</v>
      </c>
    </row>
    <row r="27" spans="2:9" x14ac:dyDescent="0.2">
      <c r="B27" s="1" t="s">
        <v>168</v>
      </c>
      <c r="C27" s="1" t="s">
        <v>25</v>
      </c>
      <c r="D27" s="1"/>
      <c r="E27" s="1" t="s">
        <v>26</v>
      </c>
      <c r="F27" s="1"/>
      <c r="G27" s="1" t="s">
        <v>0</v>
      </c>
    </row>
    <row r="28" spans="2:9" x14ac:dyDescent="0.2">
      <c r="C28" s="22">
        <v>0</v>
      </c>
      <c r="D28" t="s">
        <v>10</v>
      </c>
      <c r="E28" s="8">
        <v>0</v>
      </c>
      <c r="F28" t="s">
        <v>10</v>
      </c>
      <c r="G28" s="16">
        <v>10.5</v>
      </c>
      <c r="H28" t="s">
        <v>10</v>
      </c>
    </row>
  </sheetData>
  <hyperlinks>
    <hyperlink ref="B2" location="'Laskentaperiaatteet - esimerkit'!A1" display="Palaa sisällysluetteloon" xr:uid="{00000000-0004-0000-1300-000000000000}"/>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5"/>
  <sheetViews>
    <sheetView workbookViewId="0"/>
  </sheetViews>
  <sheetFormatPr defaultRowHeight="12.75" x14ac:dyDescent="0.2"/>
  <cols>
    <col min="1" max="1" width="10.85546875" customWidth="1"/>
    <col min="2" max="2" width="23" customWidth="1"/>
    <col min="3" max="3" width="10.7109375" customWidth="1"/>
    <col min="5" max="5" width="11.85546875" customWidth="1"/>
    <col min="6" max="6" width="9.7109375" customWidth="1"/>
    <col min="7" max="7" width="11" bestFit="1" customWidth="1"/>
  </cols>
  <sheetData>
    <row r="1" spans="1:9" x14ac:dyDescent="0.2">
      <c r="A1" s="3" t="s">
        <v>142</v>
      </c>
      <c r="B1" s="2"/>
      <c r="C1" s="2"/>
      <c r="D1" s="2"/>
      <c r="E1" s="2"/>
      <c r="F1" s="2"/>
      <c r="G1" s="2"/>
      <c r="H1" s="2"/>
      <c r="I1" s="2"/>
    </row>
    <row r="2" spans="1:9" x14ac:dyDescent="0.2">
      <c r="B2" s="114" t="s">
        <v>291</v>
      </c>
    </row>
    <row r="3" spans="1:9" x14ac:dyDescent="0.2">
      <c r="B3" s="114"/>
    </row>
    <row r="4" spans="1:9" x14ac:dyDescent="0.2">
      <c r="B4" s="17" t="s">
        <v>143</v>
      </c>
      <c r="C4" s="7"/>
      <c r="D4" s="7"/>
      <c r="E4" s="7"/>
      <c r="F4" s="7"/>
      <c r="G4" s="7"/>
      <c r="H4" s="7"/>
    </row>
    <row r="5" spans="1:9" x14ac:dyDescent="0.2">
      <c r="B5" s="1"/>
      <c r="C5" s="7"/>
      <c r="D5" s="7"/>
      <c r="E5" s="7"/>
      <c r="F5" s="7"/>
      <c r="G5" s="7"/>
      <c r="H5" s="7"/>
    </row>
    <row r="6" spans="1:9" x14ac:dyDescent="0.2">
      <c r="B6" s="1"/>
      <c r="C6" s="7"/>
      <c r="D6" s="7"/>
      <c r="E6" s="7"/>
      <c r="F6" s="7"/>
      <c r="G6" s="7"/>
      <c r="H6" s="7"/>
    </row>
    <row r="7" spans="1:9" x14ac:dyDescent="0.2">
      <c r="B7" s="1"/>
      <c r="C7" s="7"/>
      <c r="D7" s="7"/>
      <c r="E7" s="7"/>
      <c r="F7" s="7"/>
      <c r="G7" s="7"/>
      <c r="H7" s="7"/>
    </row>
    <row r="8" spans="1:9" x14ac:dyDescent="0.2">
      <c r="B8" s="1"/>
      <c r="C8" s="7"/>
      <c r="D8" s="7"/>
      <c r="E8" s="7"/>
      <c r="F8" s="7"/>
      <c r="G8" s="7"/>
      <c r="H8" s="7"/>
    </row>
    <row r="9" spans="1:9" x14ac:dyDescent="0.2">
      <c r="B9" s="1"/>
      <c r="C9" s="7"/>
      <c r="D9" s="7"/>
      <c r="E9" s="7"/>
      <c r="F9" s="7"/>
      <c r="G9" s="7"/>
      <c r="H9" s="7"/>
    </row>
    <row r="10" spans="1:9" x14ac:dyDescent="0.2">
      <c r="B10" s="1"/>
      <c r="C10" s="7"/>
      <c r="D10" s="7"/>
      <c r="E10" s="7"/>
      <c r="F10" s="7"/>
      <c r="G10" s="7"/>
      <c r="H10" s="7"/>
    </row>
    <row r="11" spans="1:9" x14ac:dyDescent="0.2">
      <c r="B11" s="1"/>
      <c r="C11" s="7"/>
      <c r="D11" s="7"/>
      <c r="E11" s="7"/>
      <c r="F11" s="7"/>
      <c r="G11" s="7"/>
      <c r="H11" s="7"/>
    </row>
    <row r="12" spans="1:9" x14ac:dyDescent="0.2">
      <c r="B12" s="1"/>
      <c r="C12" s="7"/>
      <c r="D12" s="7"/>
      <c r="E12" s="7"/>
      <c r="F12" s="7"/>
      <c r="G12" s="7"/>
      <c r="H12" s="7"/>
    </row>
    <row r="13" spans="1:9" x14ac:dyDescent="0.2">
      <c r="B13" s="1"/>
      <c r="C13" s="7"/>
      <c r="D13" s="7"/>
      <c r="E13" s="7"/>
      <c r="F13" s="7"/>
      <c r="G13" s="7"/>
      <c r="H13" s="7"/>
    </row>
    <row r="14" spans="1:9" x14ac:dyDescent="0.2">
      <c r="B14" s="7"/>
      <c r="C14" s="7"/>
      <c r="D14" s="7"/>
      <c r="E14" s="7"/>
      <c r="F14" s="7"/>
      <c r="G14" s="7"/>
      <c r="H14" s="7"/>
    </row>
    <row r="15" spans="1:9" x14ac:dyDescent="0.2">
      <c r="B15" s="7"/>
      <c r="C15" s="7"/>
      <c r="D15" s="7"/>
      <c r="E15" s="7"/>
      <c r="F15" s="7"/>
      <c r="G15" s="7"/>
      <c r="H15" s="7"/>
    </row>
    <row r="16" spans="1:9" x14ac:dyDescent="0.2">
      <c r="B16" s="7"/>
      <c r="C16" s="7"/>
      <c r="D16" s="7"/>
      <c r="E16" s="7"/>
      <c r="F16" s="7"/>
      <c r="G16" s="7"/>
      <c r="H16" s="7"/>
    </row>
    <row r="17" spans="2:8" ht="20.25" customHeight="1" x14ac:dyDescent="0.2">
      <c r="B17" s="1" t="s">
        <v>167</v>
      </c>
    </row>
    <row r="18" spans="2:8" ht="20.25" customHeight="1" x14ac:dyDescent="0.2">
      <c r="B18" t="s">
        <v>28</v>
      </c>
      <c r="C18" s="28">
        <v>7.5</v>
      </c>
      <c r="D18" t="s">
        <v>1</v>
      </c>
    </row>
    <row r="19" spans="2:8" x14ac:dyDescent="0.2">
      <c r="B19" t="s">
        <v>29</v>
      </c>
      <c r="C19" s="28">
        <v>0.2</v>
      </c>
    </row>
    <row r="20" spans="2:8" x14ac:dyDescent="0.2">
      <c r="B20" t="s">
        <v>12</v>
      </c>
      <c r="C20" s="28">
        <v>8760</v>
      </c>
      <c r="D20" t="s">
        <v>5</v>
      </c>
    </row>
    <row r="21" spans="2:8" x14ac:dyDescent="0.2">
      <c r="B21" t="s">
        <v>4</v>
      </c>
      <c r="C21" s="29">
        <f>C18*C19*C20/1000</f>
        <v>13.14</v>
      </c>
      <c r="D21" t="s">
        <v>10</v>
      </c>
    </row>
    <row r="23" spans="2:8" x14ac:dyDescent="0.2">
      <c r="B23" s="1" t="s">
        <v>168</v>
      </c>
      <c r="C23" s="1" t="s">
        <v>25</v>
      </c>
      <c r="D23" s="1"/>
      <c r="E23" s="1" t="s">
        <v>26</v>
      </c>
      <c r="F23" s="1"/>
      <c r="G23" s="1" t="s">
        <v>0</v>
      </c>
    </row>
    <row r="24" spans="2:8" x14ac:dyDescent="0.2">
      <c r="C24" s="13">
        <v>0</v>
      </c>
      <c r="D24" t="s">
        <v>10</v>
      </c>
      <c r="E24" s="8">
        <v>0</v>
      </c>
      <c r="F24" t="s">
        <v>10</v>
      </c>
      <c r="G24" s="30">
        <f>C21</f>
        <v>13.14</v>
      </c>
      <c r="H24" t="s">
        <v>10</v>
      </c>
    </row>
    <row r="25" spans="2:8" x14ac:dyDescent="0.2">
      <c r="C25" s="6"/>
    </row>
  </sheetData>
  <hyperlinks>
    <hyperlink ref="B2" location="'Laskentaperiaatteet - esimerkit'!A1" display="Palaa sisällysluetteloon" xr:uid="{00000000-0004-0000-1400-000000000000}"/>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27"/>
  <sheetViews>
    <sheetView workbookViewId="0"/>
  </sheetViews>
  <sheetFormatPr defaultRowHeight="12.75" x14ac:dyDescent="0.2"/>
  <cols>
    <col min="1" max="1" width="10.85546875" customWidth="1"/>
    <col min="2" max="2" width="23" customWidth="1"/>
    <col min="3" max="3" width="10.7109375" customWidth="1"/>
    <col min="5" max="5" width="11.85546875" customWidth="1"/>
    <col min="6" max="6" width="9.7109375" customWidth="1"/>
    <col min="7" max="7" width="11" bestFit="1" customWidth="1"/>
  </cols>
  <sheetData>
    <row r="1" spans="1:9" x14ac:dyDescent="0.2">
      <c r="A1" s="3" t="s">
        <v>142</v>
      </c>
      <c r="B1" s="2"/>
      <c r="C1" s="2"/>
      <c r="D1" s="2"/>
      <c r="E1" s="2"/>
      <c r="F1" s="2"/>
      <c r="G1" s="2"/>
      <c r="H1" s="2"/>
      <c r="I1" s="2"/>
    </row>
    <row r="2" spans="1:9" x14ac:dyDescent="0.2">
      <c r="B2" s="114" t="s">
        <v>291</v>
      </c>
    </row>
    <row r="3" spans="1:9" x14ac:dyDescent="0.2">
      <c r="B3" s="114"/>
    </row>
    <row r="4" spans="1:9" x14ac:dyDescent="0.2">
      <c r="B4" s="17" t="s">
        <v>144</v>
      </c>
    </row>
    <row r="5" spans="1:9" ht="12.75" customHeight="1" x14ac:dyDescent="0.2"/>
    <row r="11" spans="1:9" ht="20.25" customHeight="1" x14ac:dyDescent="0.2"/>
    <row r="17" spans="2:8" ht="10.5" customHeight="1" x14ac:dyDescent="0.2"/>
    <row r="18" spans="2:8" x14ac:dyDescent="0.2">
      <c r="B18" s="1" t="s">
        <v>167</v>
      </c>
    </row>
    <row r="19" spans="2:8" x14ac:dyDescent="0.2">
      <c r="B19" t="s">
        <v>18</v>
      </c>
      <c r="C19" s="28">
        <v>120</v>
      </c>
      <c r="D19" t="s">
        <v>10</v>
      </c>
    </row>
    <row r="20" spans="2:8" x14ac:dyDescent="0.2">
      <c r="B20" t="s">
        <v>19</v>
      </c>
      <c r="C20" s="28">
        <v>7</v>
      </c>
      <c r="D20" t="s">
        <v>20</v>
      </c>
    </row>
    <row r="21" spans="2:8" x14ac:dyDescent="0.2">
      <c r="B21" t="s">
        <v>21</v>
      </c>
      <c r="C21" s="37">
        <v>7</v>
      </c>
      <c r="D21" t="s">
        <v>23</v>
      </c>
    </row>
    <row r="22" spans="2:8" x14ac:dyDescent="0.2">
      <c r="B22" t="s">
        <v>22</v>
      </c>
      <c r="C22" s="28">
        <v>6.3</v>
      </c>
      <c r="D22" t="s">
        <v>23</v>
      </c>
    </row>
    <row r="23" spans="2:8" x14ac:dyDescent="0.2">
      <c r="B23" t="s">
        <v>7</v>
      </c>
      <c r="C23" s="29">
        <f>C19*(100-C21*(C21-C22))/100</f>
        <v>114.12</v>
      </c>
      <c r="D23" t="s">
        <v>10</v>
      </c>
    </row>
    <row r="24" spans="2:8" x14ac:dyDescent="0.2">
      <c r="B24" t="s">
        <v>4</v>
      </c>
      <c r="C24" s="29">
        <f>C19-C23</f>
        <v>5.8799999999999955</v>
      </c>
      <c r="D24" t="s">
        <v>10</v>
      </c>
    </row>
    <row r="26" spans="2:8" x14ac:dyDescent="0.2">
      <c r="B26" s="1" t="s">
        <v>168</v>
      </c>
      <c r="C26" s="1" t="s">
        <v>25</v>
      </c>
      <c r="D26" s="1"/>
      <c r="E26" s="1" t="s">
        <v>26</v>
      </c>
      <c r="F26" s="1"/>
      <c r="G26" s="1" t="s">
        <v>0</v>
      </c>
    </row>
    <row r="27" spans="2:8" x14ac:dyDescent="0.2">
      <c r="C27" s="22">
        <v>0</v>
      </c>
      <c r="D27" t="s">
        <v>10</v>
      </c>
      <c r="E27" s="8">
        <v>0</v>
      </c>
      <c r="F27" t="s">
        <v>10</v>
      </c>
      <c r="G27" s="16">
        <f>C24</f>
        <v>5.8799999999999955</v>
      </c>
      <c r="H27" t="s">
        <v>10</v>
      </c>
    </row>
  </sheetData>
  <hyperlinks>
    <hyperlink ref="B2" location="'Laskentaperiaatteet - esimerkit'!A1" display="Palaa sisällysluetteloon" xr:uid="{00000000-0004-0000-1500-000000000000}"/>
  </hyperlink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40"/>
  <sheetViews>
    <sheetView workbookViewId="0"/>
  </sheetViews>
  <sheetFormatPr defaultRowHeight="12.75" x14ac:dyDescent="0.2"/>
  <cols>
    <col min="1" max="1" width="10.85546875" customWidth="1"/>
    <col min="2" max="2" width="23" customWidth="1"/>
    <col min="3" max="3" width="10.7109375" customWidth="1"/>
    <col min="5" max="5" width="11.85546875" customWidth="1"/>
    <col min="6" max="6" width="9.7109375" customWidth="1"/>
    <col min="7" max="7" width="11" bestFit="1" customWidth="1"/>
  </cols>
  <sheetData>
    <row r="1" spans="1:9" x14ac:dyDescent="0.2">
      <c r="A1" s="3" t="s">
        <v>203</v>
      </c>
      <c r="B1" s="3"/>
      <c r="C1" s="3"/>
      <c r="D1" s="3"/>
      <c r="E1" s="3" t="s">
        <v>204</v>
      </c>
      <c r="F1" s="3"/>
      <c r="G1" s="3"/>
      <c r="H1" s="3"/>
      <c r="I1" s="3"/>
    </row>
    <row r="2" spans="1:9" s="1" customFormat="1" x14ac:dyDescent="0.2">
      <c r="B2" s="114" t="s">
        <v>291</v>
      </c>
    </row>
    <row r="3" spans="1:9" s="1" customFormat="1" x14ac:dyDescent="0.2">
      <c r="B3" s="114"/>
    </row>
    <row r="4" spans="1:9" x14ac:dyDescent="0.2">
      <c r="B4" s="17" t="s">
        <v>155</v>
      </c>
      <c r="C4" s="15"/>
      <c r="E4" s="4"/>
      <c r="G4" s="4"/>
    </row>
    <row r="5" spans="1:9" x14ac:dyDescent="0.2">
      <c r="B5" s="1"/>
      <c r="C5" s="15"/>
      <c r="E5" s="4"/>
      <c r="G5" s="4"/>
    </row>
    <row r="6" spans="1:9" x14ac:dyDescent="0.2">
      <c r="B6" s="1"/>
      <c r="C6" s="15"/>
      <c r="E6" s="4"/>
      <c r="G6" s="4"/>
    </row>
    <row r="7" spans="1:9" x14ac:dyDescent="0.2">
      <c r="B7" s="1"/>
      <c r="C7" s="15"/>
      <c r="E7" s="4"/>
      <c r="G7" s="4"/>
    </row>
    <row r="8" spans="1:9" x14ac:dyDescent="0.2">
      <c r="B8" s="1"/>
      <c r="C8" s="15"/>
      <c r="E8" s="4"/>
      <c r="G8" s="4"/>
    </row>
    <row r="9" spans="1:9" x14ac:dyDescent="0.2">
      <c r="B9" s="1"/>
      <c r="C9" s="15"/>
      <c r="E9" s="4"/>
      <c r="G9" s="4"/>
    </row>
    <row r="10" spans="1:9" x14ac:dyDescent="0.2">
      <c r="B10" s="1"/>
      <c r="C10" s="15"/>
      <c r="E10" s="4"/>
      <c r="G10" s="4"/>
    </row>
    <row r="11" spans="1:9" x14ac:dyDescent="0.2">
      <c r="B11" s="1"/>
      <c r="C11" s="15"/>
      <c r="E11" s="4"/>
      <c r="G11" s="4"/>
    </row>
    <row r="12" spans="1:9" x14ac:dyDescent="0.2">
      <c r="B12" s="1"/>
      <c r="C12" s="15"/>
      <c r="E12" s="4"/>
      <c r="G12" s="4"/>
    </row>
    <row r="13" spans="1:9" x14ac:dyDescent="0.2">
      <c r="B13" s="1"/>
      <c r="C13" s="15"/>
      <c r="E13" s="4"/>
      <c r="G13" s="4"/>
    </row>
    <row r="14" spans="1:9" x14ac:dyDescent="0.2">
      <c r="B14" s="1"/>
      <c r="C14" s="15"/>
      <c r="E14" s="4"/>
      <c r="G14" s="4"/>
    </row>
    <row r="15" spans="1:9" x14ac:dyDescent="0.2">
      <c r="B15" s="1"/>
      <c r="C15" s="15"/>
      <c r="E15" s="4"/>
      <c r="G15" s="4"/>
    </row>
    <row r="16" spans="1:9" x14ac:dyDescent="0.2">
      <c r="B16" s="1"/>
      <c r="C16" s="15"/>
      <c r="E16" s="4"/>
      <c r="G16" s="4"/>
    </row>
    <row r="17" spans="2:7" x14ac:dyDescent="0.2">
      <c r="B17" s="1"/>
      <c r="C17" s="15"/>
      <c r="E17" s="4"/>
      <c r="G17" s="4"/>
    </row>
    <row r="18" spans="2:7" x14ac:dyDescent="0.2">
      <c r="B18" s="1"/>
      <c r="C18" s="15"/>
      <c r="E18" s="4"/>
      <c r="G18" s="4"/>
    </row>
    <row r="19" spans="2:7" x14ac:dyDescent="0.2">
      <c r="B19" s="1"/>
      <c r="C19" s="15"/>
      <c r="E19" s="4"/>
      <c r="G19" s="4"/>
    </row>
    <row r="20" spans="2:7" x14ac:dyDescent="0.2">
      <c r="B20" s="1"/>
      <c r="C20" s="15"/>
      <c r="E20" s="4"/>
      <c r="G20" s="4"/>
    </row>
    <row r="21" spans="2:7" x14ac:dyDescent="0.2">
      <c r="B21" s="1"/>
      <c r="C21" s="15"/>
      <c r="E21" s="4"/>
      <c r="G21" s="4"/>
    </row>
    <row r="22" spans="2:7" x14ac:dyDescent="0.2">
      <c r="B22" s="1"/>
      <c r="C22" s="15"/>
      <c r="E22" s="4"/>
      <c r="G22" s="4"/>
    </row>
    <row r="23" spans="2:7" x14ac:dyDescent="0.2">
      <c r="B23" s="1"/>
      <c r="C23" s="15"/>
      <c r="E23" s="4"/>
      <c r="G23" s="4"/>
    </row>
    <row r="24" spans="2:7" x14ac:dyDescent="0.2">
      <c r="B24" s="1"/>
      <c r="C24" s="15"/>
      <c r="E24" s="4"/>
      <c r="G24" s="4"/>
    </row>
    <row r="25" spans="2:7" x14ac:dyDescent="0.2">
      <c r="B25" s="1"/>
      <c r="C25" s="15"/>
      <c r="E25" s="4"/>
      <c r="G25" s="4"/>
    </row>
    <row r="26" spans="2:7" x14ac:dyDescent="0.2">
      <c r="B26" s="1"/>
      <c r="C26" s="15"/>
      <c r="E26" s="4"/>
      <c r="G26" s="4"/>
    </row>
    <row r="27" spans="2:7" x14ac:dyDescent="0.2">
      <c r="B27" s="1" t="s">
        <v>167</v>
      </c>
      <c r="E27" s="12" t="s">
        <v>178</v>
      </c>
    </row>
    <row r="28" spans="2:7" x14ac:dyDescent="0.2">
      <c r="B28" s="17" t="s">
        <v>26</v>
      </c>
      <c r="E28" s="23">
        <f>E29*0.845</f>
        <v>10.022545000000001</v>
      </c>
      <c r="F28" s="12" t="s">
        <v>146</v>
      </c>
    </row>
    <row r="29" spans="2:7" x14ac:dyDescent="0.2">
      <c r="B29" s="12" t="s">
        <v>145</v>
      </c>
      <c r="C29" s="28">
        <v>1000</v>
      </c>
      <c r="D29" t="s">
        <v>10</v>
      </c>
      <c r="E29" s="23">
        <v>11.861000000000001</v>
      </c>
      <c r="F29" s="12" t="s">
        <v>147</v>
      </c>
    </row>
    <row r="30" spans="2:7" x14ac:dyDescent="0.2">
      <c r="B30" s="12" t="s">
        <v>149</v>
      </c>
      <c r="C30" s="9">
        <v>85</v>
      </c>
      <c r="D30" s="34" t="s">
        <v>11</v>
      </c>
      <c r="E30" s="12" t="s">
        <v>148</v>
      </c>
    </row>
    <row r="31" spans="2:7" x14ac:dyDescent="0.2">
      <c r="B31" s="12" t="s">
        <v>152</v>
      </c>
      <c r="C31" s="9">
        <f>C29*(C30/100)</f>
        <v>850</v>
      </c>
      <c r="D31" s="34" t="s">
        <v>10</v>
      </c>
      <c r="E31" s="12"/>
    </row>
    <row r="32" spans="2:7" x14ac:dyDescent="0.2">
      <c r="B32" s="17" t="s">
        <v>0</v>
      </c>
      <c r="C32" s="9"/>
      <c r="D32" s="12"/>
      <c r="E32" s="12"/>
    </row>
    <row r="33" spans="2:8" x14ac:dyDescent="0.2">
      <c r="B33" s="12" t="s">
        <v>150</v>
      </c>
      <c r="C33" s="9">
        <v>2.5</v>
      </c>
      <c r="D33" s="12"/>
      <c r="E33" s="12" t="s">
        <v>148</v>
      </c>
    </row>
    <row r="34" spans="2:8" x14ac:dyDescent="0.2">
      <c r="B34" s="12" t="s">
        <v>151</v>
      </c>
      <c r="C34" s="9">
        <v>1.7</v>
      </c>
      <c r="D34" s="12"/>
      <c r="E34" s="12" t="s">
        <v>148</v>
      </c>
      <c r="F34" s="12"/>
    </row>
    <row r="35" spans="2:8" x14ac:dyDescent="0.2">
      <c r="B35" s="12" t="s">
        <v>153</v>
      </c>
      <c r="C35" s="9">
        <f>C31/C33</f>
        <v>340</v>
      </c>
      <c r="D35" t="s">
        <v>10</v>
      </c>
    </row>
    <row r="36" spans="2:8" x14ac:dyDescent="0.2">
      <c r="B36" s="12" t="s">
        <v>154</v>
      </c>
      <c r="C36" s="9">
        <f>C35*C34</f>
        <v>578</v>
      </c>
      <c r="D36" t="s">
        <v>10</v>
      </c>
    </row>
    <row r="37" spans="2:8" x14ac:dyDescent="0.2">
      <c r="B37" s="12" t="s">
        <v>56</v>
      </c>
      <c r="C37" s="45">
        <f>C29-C36</f>
        <v>422</v>
      </c>
      <c r="D37" t="s">
        <v>10</v>
      </c>
    </row>
    <row r="38" spans="2:8" x14ac:dyDescent="0.2">
      <c r="C38" s="6"/>
    </row>
    <row r="39" spans="2:8" x14ac:dyDescent="0.2">
      <c r="B39" s="1" t="s">
        <v>168</v>
      </c>
      <c r="C39" s="1" t="s">
        <v>25</v>
      </c>
      <c r="D39" s="1"/>
      <c r="E39" s="1" t="s">
        <v>26</v>
      </c>
      <c r="F39" s="1"/>
      <c r="G39" s="1" t="s">
        <v>0</v>
      </c>
    </row>
    <row r="40" spans="2:8" x14ac:dyDescent="0.2">
      <c r="C40" s="16">
        <v>0</v>
      </c>
      <c r="D40" t="s">
        <v>10</v>
      </c>
      <c r="E40" s="8">
        <v>422</v>
      </c>
      <c r="F40" t="s">
        <v>10</v>
      </c>
      <c r="G40" s="16">
        <v>0</v>
      </c>
      <c r="H40" t="s">
        <v>10</v>
      </c>
    </row>
  </sheetData>
  <hyperlinks>
    <hyperlink ref="B2" location="'Laskentaperiaatteet - esimerkit'!A1" display="Palaa sisällysluetteloon" xr:uid="{00000000-0004-0000-1600-000000000000}"/>
  </hyperlink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62"/>
  <sheetViews>
    <sheetView topLeftCell="A19" workbookViewId="0">
      <selection activeCell="B44" sqref="B44"/>
    </sheetView>
  </sheetViews>
  <sheetFormatPr defaultRowHeight="12.75" x14ac:dyDescent="0.2"/>
  <cols>
    <col min="1" max="1" width="10.85546875" customWidth="1"/>
    <col min="2" max="2" width="23" customWidth="1"/>
    <col min="3" max="3" width="10.7109375" customWidth="1"/>
    <col min="5" max="5" width="11.85546875" customWidth="1"/>
    <col min="6" max="6" width="9.7109375" customWidth="1"/>
    <col min="7" max="7" width="11" bestFit="1" customWidth="1"/>
  </cols>
  <sheetData>
    <row r="1" spans="1:9" x14ac:dyDescent="0.2">
      <c r="A1" s="3" t="s">
        <v>203</v>
      </c>
      <c r="B1" s="3"/>
      <c r="C1" s="3"/>
      <c r="D1" s="3"/>
      <c r="E1" s="3" t="s">
        <v>204</v>
      </c>
      <c r="F1" s="3"/>
      <c r="G1" s="3"/>
      <c r="H1" s="3"/>
      <c r="I1" s="3"/>
    </row>
    <row r="2" spans="1:9" x14ac:dyDescent="0.2">
      <c r="B2" s="114" t="s">
        <v>291</v>
      </c>
    </row>
    <row r="3" spans="1:9" x14ac:dyDescent="0.2">
      <c r="B3" s="114"/>
    </row>
    <row r="4" spans="1:9" x14ac:dyDescent="0.2">
      <c r="B4" s="17" t="s">
        <v>156</v>
      </c>
      <c r="C4" s="15"/>
      <c r="E4" s="4"/>
      <c r="G4" s="4"/>
    </row>
    <row r="5" spans="1:9" x14ac:dyDescent="0.2">
      <c r="B5" s="1"/>
      <c r="C5" s="15"/>
      <c r="E5" s="4"/>
      <c r="G5" s="4"/>
    </row>
    <row r="6" spans="1:9" x14ac:dyDescent="0.2">
      <c r="B6" s="1"/>
      <c r="C6" s="15"/>
      <c r="E6" s="4"/>
      <c r="G6" s="4"/>
    </row>
    <row r="7" spans="1:9" x14ac:dyDescent="0.2">
      <c r="B7" s="1"/>
      <c r="C7" s="15"/>
      <c r="E7" s="4"/>
      <c r="G7" s="4"/>
    </row>
    <row r="8" spans="1:9" x14ac:dyDescent="0.2">
      <c r="B8" s="1"/>
      <c r="C8" s="15"/>
      <c r="E8" s="4"/>
      <c r="G8" s="4"/>
    </row>
    <row r="9" spans="1:9" x14ac:dyDescent="0.2">
      <c r="B9" s="1"/>
      <c r="C9" s="15"/>
      <c r="E9" s="4"/>
      <c r="G9" s="4"/>
    </row>
    <row r="10" spans="1:9" x14ac:dyDescent="0.2">
      <c r="B10" s="1"/>
      <c r="C10" s="15"/>
      <c r="E10" s="4"/>
      <c r="G10" s="4"/>
    </row>
    <row r="11" spans="1:9" x14ac:dyDescent="0.2">
      <c r="B11" s="1"/>
      <c r="C11" s="15"/>
      <c r="E11" s="4"/>
      <c r="G11" s="4"/>
    </row>
    <row r="12" spans="1:9" x14ac:dyDescent="0.2">
      <c r="B12" s="1"/>
      <c r="C12" s="15"/>
      <c r="E12" s="4"/>
      <c r="G12" s="4"/>
    </row>
    <row r="13" spans="1:9" x14ac:dyDescent="0.2">
      <c r="B13" s="1"/>
      <c r="C13" s="15"/>
      <c r="E13" s="4"/>
      <c r="G13" s="4"/>
    </row>
    <row r="14" spans="1:9" x14ac:dyDescent="0.2">
      <c r="B14" s="1"/>
      <c r="C14" s="15"/>
      <c r="E14" s="4"/>
      <c r="G14" s="4"/>
    </row>
    <row r="15" spans="1:9" x14ac:dyDescent="0.2">
      <c r="B15" s="1"/>
      <c r="C15" s="15"/>
      <c r="E15" s="4"/>
      <c r="G15" s="4"/>
    </row>
    <row r="16" spans="1:9" x14ac:dyDescent="0.2">
      <c r="B16" s="1"/>
      <c r="C16" s="15"/>
      <c r="E16" s="4"/>
      <c r="G16" s="4"/>
    </row>
    <row r="17" spans="2:7" x14ac:dyDescent="0.2">
      <c r="B17" s="1"/>
      <c r="C17" s="15"/>
      <c r="E17" s="4"/>
      <c r="G17" s="4"/>
    </row>
    <row r="18" spans="2:7" x14ac:dyDescent="0.2">
      <c r="B18" s="1"/>
      <c r="C18" s="15"/>
      <c r="E18" s="4"/>
      <c r="G18" s="4"/>
    </row>
    <row r="19" spans="2:7" x14ac:dyDescent="0.2">
      <c r="B19" s="1"/>
      <c r="C19" s="15"/>
      <c r="E19" s="4"/>
      <c r="G19" s="4"/>
    </row>
    <row r="20" spans="2:7" x14ac:dyDescent="0.2">
      <c r="B20" s="1"/>
      <c r="C20" s="15"/>
      <c r="E20" s="4"/>
      <c r="G20" s="4"/>
    </row>
    <row r="21" spans="2:7" x14ac:dyDescent="0.2">
      <c r="B21" s="1"/>
      <c r="C21" s="15"/>
      <c r="E21" s="4"/>
      <c r="G21" s="4"/>
    </row>
    <row r="22" spans="2:7" x14ac:dyDescent="0.2">
      <c r="B22" s="1"/>
      <c r="C22" s="15"/>
      <c r="E22" s="4"/>
      <c r="G22" s="4"/>
    </row>
    <row r="23" spans="2:7" x14ac:dyDescent="0.2">
      <c r="B23" s="1"/>
      <c r="C23" s="15"/>
      <c r="E23" s="4"/>
      <c r="G23" s="4"/>
    </row>
    <row r="24" spans="2:7" x14ac:dyDescent="0.2">
      <c r="B24" s="1"/>
      <c r="C24" s="15"/>
      <c r="E24" s="4"/>
      <c r="G24" s="4"/>
    </row>
    <row r="25" spans="2:7" x14ac:dyDescent="0.2">
      <c r="B25" s="1"/>
      <c r="C25" s="15"/>
      <c r="E25" s="4"/>
      <c r="G25" s="4"/>
    </row>
    <row r="26" spans="2:7" x14ac:dyDescent="0.2">
      <c r="B26" s="1"/>
      <c r="C26" s="15"/>
      <c r="E26" s="4"/>
      <c r="G26" s="4"/>
    </row>
    <row r="27" spans="2:7" x14ac:dyDescent="0.2">
      <c r="B27" s="1"/>
      <c r="C27" s="15"/>
      <c r="E27" s="4"/>
      <c r="G27" s="4"/>
    </row>
    <row r="28" spans="2:7" x14ac:dyDescent="0.2">
      <c r="B28" s="1"/>
      <c r="C28" s="15"/>
      <c r="E28" s="4"/>
      <c r="G28" s="4"/>
    </row>
    <row r="29" spans="2:7" x14ac:dyDescent="0.2">
      <c r="B29" s="1"/>
      <c r="C29" s="15"/>
      <c r="E29" s="4"/>
      <c r="G29" s="4"/>
    </row>
    <row r="30" spans="2:7" x14ac:dyDescent="0.2">
      <c r="B30" s="1"/>
      <c r="C30" s="15"/>
      <c r="E30" s="4"/>
      <c r="G30" s="4"/>
    </row>
    <row r="31" spans="2:7" x14ac:dyDescent="0.2">
      <c r="B31" s="1"/>
      <c r="C31" s="15"/>
      <c r="E31" s="4"/>
      <c r="G31" s="4"/>
    </row>
    <row r="32" spans="2:7" x14ac:dyDescent="0.2">
      <c r="B32" s="1"/>
      <c r="C32" s="15"/>
      <c r="E32" s="4"/>
      <c r="G32" s="4"/>
    </row>
    <row r="33" spans="2:8" x14ac:dyDescent="0.2">
      <c r="B33" s="1"/>
      <c r="C33" s="15"/>
      <c r="E33" s="4"/>
      <c r="G33" s="4"/>
    </row>
    <row r="34" spans="2:8" x14ac:dyDescent="0.2">
      <c r="B34" s="1"/>
      <c r="C34" s="15"/>
      <c r="E34" s="4"/>
      <c r="G34" s="4"/>
    </row>
    <row r="35" spans="2:8" x14ac:dyDescent="0.2">
      <c r="B35" s="1" t="s">
        <v>169</v>
      </c>
      <c r="E35" s="12"/>
    </row>
    <row r="36" spans="2:8" x14ac:dyDescent="0.2">
      <c r="B36" s="17" t="s">
        <v>0</v>
      </c>
      <c r="E36" s="23"/>
      <c r="F36" s="12"/>
    </row>
    <row r="37" spans="2:8" x14ac:dyDescent="0.2">
      <c r="B37" s="12" t="s">
        <v>162</v>
      </c>
      <c r="C37" s="28">
        <v>300</v>
      </c>
      <c r="D37" t="s">
        <v>10</v>
      </c>
      <c r="E37" s="23"/>
      <c r="F37" s="12"/>
    </row>
    <row r="38" spans="2:8" x14ac:dyDescent="0.2">
      <c r="B38" s="12" t="s">
        <v>151</v>
      </c>
      <c r="C38" s="9">
        <v>1.7</v>
      </c>
      <c r="D38" s="34"/>
      <c r="E38" s="12" t="s">
        <v>148</v>
      </c>
    </row>
    <row r="39" spans="2:8" x14ac:dyDescent="0.2">
      <c r="B39" s="12" t="s">
        <v>163</v>
      </c>
      <c r="C39" s="9">
        <f>C37*C38</f>
        <v>510</v>
      </c>
      <c r="D39" t="s">
        <v>10</v>
      </c>
      <c r="E39" s="12"/>
    </row>
    <row r="40" spans="2:8" x14ac:dyDescent="0.2">
      <c r="B40" s="12" t="s">
        <v>158</v>
      </c>
      <c r="C40" s="9">
        <v>2.5</v>
      </c>
      <c r="D40" s="34"/>
      <c r="E40" s="12" t="s">
        <v>148</v>
      </c>
    </row>
    <row r="41" spans="2:8" x14ac:dyDescent="0.2">
      <c r="B41" s="12" t="s">
        <v>159</v>
      </c>
      <c r="C41" s="9">
        <f>C37*C40</f>
        <v>750</v>
      </c>
      <c r="D41" t="s">
        <v>10</v>
      </c>
      <c r="E41" s="12"/>
    </row>
    <row r="42" spans="2:8" x14ac:dyDescent="0.2">
      <c r="B42" s="17" t="s">
        <v>157</v>
      </c>
      <c r="C42" s="9"/>
      <c r="D42" s="12"/>
      <c r="E42" s="12"/>
    </row>
    <row r="43" spans="2:8" x14ac:dyDescent="0.2">
      <c r="B43" s="12" t="s">
        <v>160</v>
      </c>
      <c r="C43" s="9">
        <v>0.4</v>
      </c>
      <c r="D43" s="12"/>
      <c r="E43" s="12" t="s">
        <v>148</v>
      </c>
    </row>
    <row r="44" spans="2:8" x14ac:dyDescent="0.2">
      <c r="B44" s="12" t="s">
        <v>292</v>
      </c>
      <c r="C44" s="9">
        <f>C41*C43</f>
        <v>300</v>
      </c>
      <c r="D44" t="s">
        <v>10</v>
      </c>
      <c r="E44" s="12"/>
    </row>
    <row r="45" spans="2:8" x14ac:dyDescent="0.2">
      <c r="B45" s="12" t="s">
        <v>56</v>
      </c>
      <c r="C45" s="45">
        <f>C39-C44</f>
        <v>210</v>
      </c>
      <c r="D45" t="s">
        <v>10</v>
      </c>
    </row>
    <row r="46" spans="2:8" x14ac:dyDescent="0.2">
      <c r="C46" s="6"/>
    </row>
    <row r="47" spans="2:8" x14ac:dyDescent="0.2">
      <c r="B47" s="1" t="s">
        <v>168</v>
      </c>
      <c r="C47" s="1" t="s">
        <v>25</v>
      </c>
      <c r="D47" s="1"/>
      <c r="E47" s="1" t="s">
        <v>26</v>
      </c>
      <c r="F47" s="1"/>
      <c r="G47" s="1" t="s">
        <v>0</v>
      </c>
    </row>
    <row r="48" spans="2:8" x14ac:dyDescent="0.2">
      <c r="C48" s="16">
        <v>0</v>
      </c>
      <c r="D48" t="s">
        <v>10</v>
      </c>
      <c r="E48" s="8">
        <v>0</v>
      </c>
      <c r="F48" t="s">
        <v>10</v>
      </c>
      <c r="G48" s="13">
        <v>210</v>
      </c>
      <c r="H48" t="s">
        <v>10</v>
      </c>
    </row>
    <row r="49" spans="2:8" x14ac:dyDescent="0.2">
      <c r="B49" s="1"/>
      <c r="C49" s="46"/>
      <c r="E49" s="4"/>
      <c r="G49" s="4"/>
    </row>
    <row r="50" spans="2:8" x14ac:dyDescent="0.2">
      <c r="B50" s="1" t="s">
        <v>170</v>
      </c>
      <c r="E50" s="12"/>
    </row>
    <row r="51" spans="2:8" x14ac:dyDescent="0.2">
      <c r="B51" s="17" t="s">
        <v>0</v>
      </c>
      <c r="E51" s="23"/>
      <c r="F51" s="12"/>
    </row>
    <row r="52" spans="2:8" ht="25.5" x14ac:dyDescent="0.2">
      <c r="B52" s="47" t="s">
        <v>164</v>
      </c>
      <c r="C52" s="28">
        <v>750</v>
      </c>
      <c r="D52" t="s">
        <v>10</v>
      </c>
      <c r="E52" s="23"/>
      <c r="F52" s="12"/>
    </row>
    <row r="53" spans="2:8" x14ac:dyDescent="0.2">
      <c r="B53" s="12" t="s">
        <v>151</v>
      </c>
      <c r="C53" s="9">
        <v>1.7</v>
      </c>
      <c r="D53" s="34"/>
      <c r="E53" s="12" t="s">
        <v>148</v>
      </c>
    </row>
    <row r="54" spans="2:8" x14ac:dyDescent="0.2">
      <c r="B54" s="12" t="s">
        <v>158</v>
      </c>
      <c r="C54" s="9">
        <v>2.5</v>
      </c>
      <c r="D54" s="34"/>
      <c r="E54" s="12" t="s">
        <v>148</v>
      </c>
    </row>
    <row r="55" spans="2:8" ht="38.25" x14ac:dyDescent="0.2">
      <c r="B55" s="47" t="s">
        <v>165</v>
      </c>
      <c r="C55" s="9">
        <f>C52/C54*C53</f>
        <v>510</v>
      </c>
      <c r="D55" t="s">
        <v>10</v>
      </c>
      <c r="E55" s="12"/>
    </row>
    <row r="56" spans="2:8" x14ac:dyDescent="0.2">
      <c r="B56" s="17" t="s">
        <v>157</v>
      </c>
      <c r="C56" s="9"/>
      <c r="D56" s="12"/>
      <c r="E56" s="12"/>
    </row>
    <row r="57" spans="2:8" x14ac:dyDescent="0.2">
      <c r="B57" s="12" t="s">
        <v>160</v>
      </c>
      <c r="C57" s="9">
        <v>0.4</v>
      </c>
      <c r="D57" s="12"/>
      <c r="E57" s="12" t="s">
        <v>148</v>
      </c>
    </row>
    <row r="58" spans="2:8" x14ac:dyDescent="0.2">
      <c r="B58" s="12" t="s">
        <v>161</v>
      </c>
      <c r="C58" s="9">
        <f>C52*C57</f>
        <v>300</v>
      </c>
      <c r="D58" t="s">
        <v>10</v>
      </c>
      <c r="E58" s="12"/>
    </row>
    <row r="59" spans="2:8" x14ac:dyDescent="0.2">
      <c r="B59" s="12" t="s">
        <v>56</v>
      </c>
      <c r="C59" s="45">
        <f>C55-C58</f>
        <v>210</v>
      </c>
      <c r="D59" t="s">
        <v>10</v>
      </c>
    </row>
    <row r="60" spans="2:8" x14ac:dyDescent="0.2">
      <c r="C60" s="6"/>
    </row>
    <row r="61" spans="2:8" x14ac:dyDescent="0.2">
      <c r="B61" s="1" t="s">
        <v>168</v>
      </c>
      <c r="C61" s="1" t="s">
        <v>25</v>
      </c>
      <c r="D61" s="1"/>
      <c r="E61" s="1" t="s">
        <v>26</v>
      </c>
      <c r="F61" s="1"/>
      <c r="G61" s="1" t="s">
        <v>0</v>
      </c>
    </row>
    <row r="62" spans="2:8" x14ac:dyDescent="0.2">
      <c r="C62" s="16">
        <v>0</v>
      </c>
      <c r="D62" t="s">
        <v>10</v>
      </c>
      <c r="E62" s="8">
        <v>0</v>
      </c>
      <c r="F62" t="s">
        <v>10</v>
      </c>
      <c r="G62" s="13">
        <v>210</v>
      </c>
      <c r="H62" t="s">
        <v>10</v>
      </c>
    </row>
  </sheetData>
  <hyperlinks>
    <hyperlink ref="B2" location="'Laskentaperiaatteet - esimerkit'!A1" display="Palaa sisällysluetteloon" xr:uid="{00000000-0004-0000-1700-000000000000}"/>
  </hyperlink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43"/>
  <sheetViews>
    <sheetView workbookViewId="0"/>
  </sheetViews>
  <sheetFormatPr defaultRowHeight="12.75" customHeight="1" x14ac:dyDescent="0.25"/>
  <cols>
    <col min="1" max="1" width="9.140625" style="60"/>
    <col min="2" max="2" width="23" style="60" customWidth="1"/>
    <col min="3" max="3" width="10.7109375" style="60" customWidth="1"/>
    <col min="4" max="4" width="9.140625" style="60"/>
    <col min="5" max="5" width="11.85546875" style="60" customWidth="1"/>
    <col min="6" max="6" width="9.7109375" style="60" customWidth="1"/>
    <col min="7" max="7" width="11" style="60" customWidth="1"/>
    <col min="8" max="16384" width="9.140625" style="60"/>
  </cols>
  <sheetData>
    <row r="1" spans="1:9" ht="12.75" customHeight="1" x14ac:dyDescent="0.25">
      <c r="A1" s="59" t="s">
        <v>246</v>
      </c>
      <c r="B1" s="59"/>
      <c r="C1" s="59"/>
      <c r="D1" s="59"/>
      <c r="E1" s="59"/>
      <c r="F1" s="59"/>
      <c r="G1" s="59"/>
      <c r="H1" s="59"/>
      <c r="I1" s="59"/>
    </row>
    <row r="2" spans="1:9" ht="12.75" customHeight="1" x14ac:dyDescent="0.25">
      <c r="B2" s="114" t="s">
        <v>291</v>
      </c>
    </row>
    <row r="3" spans="1:9" ht="12.75" customHeight="1" x14ac:dyDescent="0.25">
      <c r="B3" s="114"/>
    </row>
    <row r="4" spans="1:9" ht="12.75" customHeight="1" x14ac:dyDescent="0.25">
      <c r="B4" s="61" t="s">
        <v>246</v>
      </c>
    </row>
    <row r="7" spans="1:9" ht="12.75" customHeight="1" x14ac:dyDescent="0.25">
      <c r="I7" s="74"/>
    </row>
    <row r="13" spans="1:9" ht="12.75" customHeight="1" x14ac:dyDescent="0.25">
      <c r="I13" s="74"/>
    </row>
    <row r="15" spans="1:9" ht="12.75" customHeight="1" x14ac:dyDescent="0.25">
      <c r="I15" s="74"/>
    </row>
    <row r="18" spans="9:9" ht="12.75" customHeight="1" x14ac:dyDescent="0.25">
      <c r="I18" s="74"/>
    </row>
    <row r="35" spans="2:9" ht="12.75" customHeight="1" x14ac:dyDescent="0.25">
      <c r="B35" s="62" t="s">
        <v>167</v>
      </c>
    </row>
    <row r="36" spans="2:9" ht="12.75" customHeight="1" x14ac:dyDescent="0.25">
      <c r="B36" s="63" t="s">
        <v>247</v>
      </c>
      <c r="C36" s="81">
        <v>50</v>
      </c>
      <c r="D36" s="63" t="s">
        <v>10</v>
      </c>
      <c r="E36" s="63" t="s">
        <v>248</v>
      </c>
    </row>
    <row r="37" spans="2:9" ht="12.75" customHeight="1" x14ac:dyDescent="0.25">
      <c r="B37" s="63" t="s">
        <v>150</v>
      </c>
      <c r="C37" s="65">
        <v>3</v>
      </c>
      <c r="D37" s="66"/>
      <c r="E37" s="63" t="s">
        <v>249</v>
      </c>
      <c r="I37" s="74"/>
    </row>
    <row r="38" spans="2:9" ht="12.75" customHeight="1" x14ac:dyDescent="0.25">
      <c r="B38" s="66" t="s">
        <v>250</v>
      </c>
      <c r="C38" s="81">
        <f>C36/C37</f>
        <v>16.666666666666668</v>
      </c>
      <c r="D38" s="63" t="s">
        <v>10</v>
      </c>
    </row>
    <row r="39" spans="2:9" ht="12.75" customHeight="1" x14ac:dyDescent="0.25">
      <c r="B39" s="66" t="s">
        <v>213</v>
      </c>
      <c r="C39" s="58">
        <f>C36</f>
        <v>50</v>
      </c>
      <c r="D39" s="63" t="s">
        <v>10</v>
      </c>
    </row>
    <row r="40" spans="2:9" ht="12.75" customHeight="1" x14ac:dyDescent="0.25">
      <c r="B40" s="66" t="s">
        <v>214</v>
      </c>
      <c r="C40" s="58">
        <f>0-C38</f>
        <v>-16.666666666666668</v>
      </c>
      <c r="D40" s="63" t="s">
        <v>10</v>
      </c>
    </row>
    <row r="42" spans="2:9" ht="12.75" customHeight="1" x14ac:dyDescent="0.25">
      <c r="B42" s="62" t="s">
        <v>168</v>
      </c>
      <c r="C42" s="62" t="s">
        <v>25</v>
      </c>
      <c r="D42" s="62"/>
      <c r="E42" s="62" t="s">
        <v>26</v>
      </c>
      <c r="F42" s="62"/>
      <c r="G42" s="62" t="s">
        <v>0</v>
      </c>
    </row>
    <row r="43" spans="2:9" ht="12.75" customHeight="1" x14ac:dyDescent="0.25">
      <c r="C43" s="68">
        <f>C39</f>
        <v>50</v>
      </c>
      <c r="D43" s="60" t="s">
        <v>10</v>
      </c>
      <c r="E43" s="69">
        <v>0</v>
      </c>
      <c r="F43" s="60" t="s">
        <v>10</v>
      </c>
      <c r="G43" s="68">
        <f>C40</f>
        <v>-16.666666666666668</v>
      </c>
      <c r="H43" s="60" t="s">
        <v>10</v>
      </c>
    </row>
  </sheetData>
  <hyperlinks>
    <hyperlink ref="B2" location="'Laskentaperiaatteet - esimerkit'!A1" display="Palaa sisällysluetteloon" xr:uid="{00000000-0004-0000-1800-000000000000}"/>
  </hyperlink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S60"/>
  <sheetViews>
    <sheetView topLeftCell="A16" workbookViewId="0"/>
  </sheetViews>
  <sheetFormatPr defaultRowHeight="12.75" customHeight="1" x14ac:dyDescent="0.25"/>
  <cols>
    <col min="1" max="1" width="12.42578125" style="60" customWidth="1"/>
    <col min="2" max="2" width="43" style="60" customWidth="1"/>
    <col min="3" max="3" width="10.7109375" style="60" customWidth="1"/>
    <col min="4" max="4" width="9.140625" style="60"/>
    <col min="5" max="5" width="11.85546875" style="60" customWidth="1"/>
    <col min="6" max="6" width="9.7109375" style="60" customWidth="1"/>
    <col min="7" max="7" width="11" style="60" customWidth="1"/>
    <col min="8" max="16384" width="9.140625" style="60"/>
  </cols>
  <sheetData>
    <row r="1" spans="1:9" ht="12.75" customHeight="1" x14ac:dyDescent="0.25">
      <c r="A1" s="59" t="s">
        <v>289</v>
      </c>
      <c r="B1" s="59"/>
      <c r="C1" s="59"/>
      <c r="D1" s="59"/>
      <c r="E1" s="59"/>
      <c r="F1" s="59"/>
      <c r="G1" s="59"/>
      <c r="H1" s="59"/>
      <c r="I1" s="59"/>
    </row>
    <row r="2" spans="1:9" s="73" customFormat="1" ht="12.75" customHeight="1" x14ac:dyDescent="0.45">
      <c r="B2" s="117" t="s">
        <v>291</v>
      </c>
      <c r="C2" s="82"/>
      <c r="D2" s="82"/>
      <c r="E2" s="82"/>
    </row>
    <row r="3" spans="1:9" s="73" customFormat="1" ht="12.75" customHeight="1" x14ac:dyDescent="0.45">
      <c r="B3" s="114"/>
      <c r="C3" s="82"/>
      <c r="D3" s="82"/>
      <c r="E3" s="82"/>
    </row>
    <row r="4" spans="1:9" ht="12.75" customHeight="1" x14ac:dyDescent="0.25">
      <c r="B4" s="61" t="s">
        <v>251</v>
      </c>
    </row>
    <row r="35" spans="1:19" ht="12.75" customHeight="1" x14ac:dyDescent="0.25">
      <c r="A35" s="63"/>
      <c r="B35" s="62" t="s">
        <v>252</v>
      </c>
      <c r="C35" s="63"/>
      <c r="D35" s="63"/>
      <c r="E35" s="63"/>
      <c r="F35" s="63"/>
      <c r="G35" s="63"/>
      <c r="H35" s="63"/>
      <c r="I35" s="63"/>
      <c r="J35" s="63"/>
      <c r="K35" s="63"/>
      <c r="L35" s="63"/>
      <c r="M35" s="63"/>
      <c r="N35" s="63"/>
      <c r="O35" s="63"/>
      <c r="P35" s="63"/>
      <c r="Q35" s="63"/>
      <c r="R35" s="63"/>
      <c r="S35" s="63"/>
    </row>
    <row r="36" spans="1:19" ht="12.75" customHeight="1" x14ac:dyDescent="0.25">
      <c r="A36" s="63"/>
      <c r="B36" s="83" t="s">
        <v>253</v>
      </c>
      <c r="C36" s="63"/>
      <c r="D36" s="63"/>
      <c r="E36" s="63"/>
      <c r="F36" s="63"/>
      <c r="G36" s="63"/>
      <c r="H36" s="63"/>
      <c r="I36" s="63"/>
      <c r="J36" s="63"/>
      <c r="K36" s="63"/>
      <c r="L36" s="63"/>
      <c r="M36" s="63"/>
      <c r="N36" s="63"/>
      <c r="O36" s="63"/>
      <c r="P36" s="63"/>
      <c r="Q36" s="63"/>
      <c r="R36" s="63"/>
      <c r="S36" s="63"/>
    </row>
    <row r="37" spans="1:19" ht="12.75" customHeight="1" x14ac:dyDescent="0.25">
      <c r="A37" s="63"/>
      <c r="B37" s="76" t="s">
        <v>254</v>
      </c>
      <c r="C37" s="84">
        <v>5000</v>
      </c>
      <c r="D37" s="66" t="s">
        <v>255</v>
      </c>
      <c r="E37" s="66" t="s">
        <v>256</v>
      </c>
      <c r="F37" s="63"/>
      <c r="G37" s="63"/>
      <c r="H37" s="63"/>
      <c r="I37" s="63"/>
      <c r="J37" s="63"/>
      <c r="K37" s="63"/>
      <c r="L37" s="63"/>
      <c r="M37" s="63"/>
      <c r="N37" s="63"/>
      <c r="O37" s="63"/>
      <c r="P37" s="63"/>
      <c r="Q37" s="63"/>
      <c r="R37" s="63"/>
      <c r="S37" s="63"/>
    </row>
    <row r="38" spans="1:19" ht="12.75" customHeight="1" x14ac:dyDescent="0.25">
      <c r="A38" s="63"/>
      <c r="B38" s="76" t="s">
        <v>257</v>
      </c>
      <c r="C38" s="84">
        <v>675</v>
      </c>
      <c r="D38" s="63" t="s">
        <v>10</v>
      </c>
      <c r="E38" s="66" t="s">
        <v>256</v>
      </c>
      <c r="F38" s="85"/>
      <c r="G38" s="63"/>
      <c r="H38" s="63"/>
      <c r="I38" s="63"/>
      <c r="J38" s="63"/>
      <c r="K38" s="63"/>
      <c r="L38" s="63"/>
      <c r="M38" s="63"/>
      <c r="N38" s="63"/>
      <c r="O38" s="63"/>
      <c r="P38" s="63"/>
      <c r="Q38" s="63"/>
      <c r="R38" s="63"/>
      <c r="S38" s="63"/>
    </row>
    <row r="39" spans="1:19" s="90" customFormat="1" ht="38.25" customHeight="1" x14ac:dyDescent="0.2">
      <c r="A39" s="86"/>
      <c r="B39" s="87" t="s">
        <v>258</v>
      </c>
      <c r="C39" s="88">
        <f>C38/C37*1000</f>
        <v>135</v>
      </c>
      <c r="D39" s="89" t="s">
        <v>259</v>
      </c>
      <c r="E39" s="121" t="s">
        <v>260</v>
      </c>
      <c r="F39" s="121"/>
      <c r="G39" s="121"/>
      <c r="H39" s="121"/>
      <c r="I39" s="121"/>
      <c r="J39" s="86"/>
      <c r="K39" s="86"/>
      <c r="L39" s="86"/>
      <c r="M39" s="86"/>
      <c r="N39" s="86"/>
      <c r="O39" s="86"/>
      <c r="P39" s="86"/>
      <c r="Q39" s="86"/>
      <c r="R39" s="86"/>
      <c r="S39" s="86"/>
    </row>
    <row r="40" spans="1:19" ht="12.75" customHeight="1" x14ac:dyDescent="0.25">
      <c r="A40" s="63"/>
      <c r="B40" s="76" t="s">
        <v>261</v>
      </c>
      <c r="C40" s="91">
        <v>15</v>
      </c>
      <c r="D40" s="66" t="s">
        <v>11</v>
      </c>
      <c r="E40" s="63" t="s">
        <v>262</v>
      </c>
      <c r="F40" s="63"/>
      <c r="G40" s="63"/>
      <c r="H40" s="63"/>
      <c r="I40" s="63"/>
      <c r="J40" s="63"/>
      <c r="K40" s="63"/>
      <c r="L40" s="63"/>
      <c r="M40" s="63"/>
      <c r="N40" s="63"/>
      <c r="O40" s="63"/>
      <c r="P40" s="63"/>
      <c r="Q40" s="63"/>
      <c r="R40" s="63"/>
      <c r="S40" s="63"/>
    </row>
    <row r="41" spans="1:19" ht="12.75" customHeight="1" x14ac:dyDescent="0.25">
      <c r="A41" s="63"/>
      <c r="B41" s="76" t="s">
        <v>263</v>
      </c>
      <c r="C41" s="92">
        <f>(1-C40/100)*C39</f>
        <v>114.75</v>
      </c>
      <c r="D41" s="66" t="s">
        <v>259</v>
      </c>
      <c r="E41" s="66" t="s">
        <v>264</v>
      </c>
      <c r="F41" s="63"/>
      <c r="G41" s="63"/>
      <c r="H41" s="63"/>
      <c r="I41" s="63"/>
      <c r="J41" s="63"/>
      <c r="K41" s="63"/>
      <c r="L41" s="63"/>
      <c r="M41" s="63"/>
      <c r="N41" s="63"/>
      <c r="O41" s="63"/>
      <c r="P41" s="63"/>
      <c r="Q41" s="63"/>
      <c r="R41" s="63"/>
      <c r="S41" s="63"/>
    </row>
    <row r="42" spans="1:19" ht="12.75" customHeight="1" x14ac:dyDescent="0.25">
      <c r="A42" s="63"/>
      <c r="B42" s="76" t="s">
        <v>265</v>
      </c>
      <c r="C42" s="84">
        <v>1000</v>
      </c>
      <c r="D42" s="66" t="s">
        <v>255</v>
      </c>
      <c r="E42" s="66" t="s">
        <v>266</v>
      </c>
      <c r="F42" s="63"/>
      <c r="G42" s="63"/>
      <c r="H42" s="63"/>
      <c r="I42" s="63"/>
      <c r="J42" s="63"/>
      <c r="K42" s="63"/>
      <c r="L42" s="63"/>
      <c r="M42" s="63"/>
      <c r="N42" s="63"/>
      <c r="O42" s="63"/>
      <c r="P42" s="63"/>
      <c r="Q42" s="63"/>
      <c r="R42" s="63"/>
      <c r="S42" s="63"/>
    </row>
    <row r="43" spans="1:19" ht="12.75" customHeight="1" x14ac:dyDescent="0.25">
      <c r="A43" s="63"/>
      <c r="B43" s="76" t="s">
        <v>267</v>
      </c>
      <c r="C43" s="93">
        <v>32</v>
      </c>
      <c r="D43" s="66" t="s">
        <v>268</v>
      </c>
      <c r="E43" s="66" t="s">
        <v>269</v>
      </c>
      <c r="F43" s="63"/>
      <c r="G43" s="63"/>
      <c r="H43" s="63"/>
      <c r="I43" s="63"/>
      <c r="J43" s="63"/>
      <c r="K43" s="63"/>
      <c r="L43" s="63"/>
      <c r="M43" s="63"/>
      <c r="N43" s="63"/>
      <c r="O43" s="63"/>
      <c r="P43" s="63"/>
      <c r="Q43" s="63"/>
      <c r="R43" s="63"/>
      <c r="S43" s="63"/>
    </row>
    <row r="44" spans="1:19" ht="12.75" customHeight="1" x14ac:dyDescent="0.25">
      <c r="A44" s="63"/>
      <c r="B44" s="94" t="s">
        <v>270</v>
      </c>
      <c r="C44" s="95">
        <f>C41*C42/C43/1000</f>
        <v>3.5859375</v>
      </c>
      <c r="D44" s="89" t="s">
        <v>271</v>
      </c>
      <c r="E44" s="89" t="s">
        <v>272</v>
      </c>
      <c r="F44" s="63"/>
      <c r="G44" s="63"/>
      <c r="H44" s="63"/>
      <c r="I44" s="63"/>
      <c r="J44" s="63"/>
      <c r="K44" s="63"/>
      <c r="L44" s="63"/>
      <c r="M44" s="63"/>
      <c r="N44" s="63"/>
      <c r="O44" s="63"/>
      <c r="P44" s="63"/>
      <c r="Q44" s="63"/>
      <c r="R44" s="63"/>
      <c r="S44" s="63"/>
    </row>
    <row r="45" spans="1:19" ht="12.75" customHeight="1" x14ac:dyDescent="0.25">
      <c r="A45" s="63"/>
      <c r="B45" s="83" t="s">
        <v>273</v>
      </c>
      <c r="C45" s="63"/>
      <c r="D45" s="63"/>
      <c r="E45" s="63"/>
      <c r="F45" s="63"/>
      <c r="G45" s="63"/>
      <c r="H45" s="63"/>
      <c r="I45" s="63"/>
      <c r="J45" s="63"/>
      <c r="K45" s="63"/>
      <c r="L45" s="63"/>
      <c r="M45" s="63"/>
      <c r="N45" s="63"/>
      <c r="O45" s="63"/>
      <c r="P45" s="63"/>
      <c r="Q45" s="63"/>
      <c r="R45" s="63"/>
      <c r="S45" s="63"/>
    </row>
    <row r="46" spans="1:19" s="90" customFormat="1" ht="38.25" customHeight="1" x14ac:dyDescent="0.2">
      <c r="A46" s="86"/>
      <c r="B46" s="87" t="s">
        <v>254</v>
      </c>
      <c r="C46" s="96">
        <v>5000</v>
      </c>
      <c r="D46" s="89" t="s">
        <v>255</v>
      </c>
      <c r="E46" s="121" t="s">
        <v>274</v>
      </c>
      <c r="F46" s="121"/>
      <c r="G46" s="121"/>
      <c r="H46" s="121"/>
      <c r="I46" s="121"/>
      <c r="J46" s="86"/>
      <c r="K46" s="86"/>
      <c r="L46" s="86"/>
      <c r="M46" s="86"/>
      <c r="N46" s="86"/>
      <c r="O46" s="86"/>
      <c r="P46" s="86"/>
      <c r="Q46" s="86"/>
      <c r="R46" s="86"/>
      <c r="S46" s="86"/>
    </row>
    <row r="47" spans="1:19" ht="12.75" customHeight="1" x14ac:dyDescent="0.25">
      <c r="A47" s="63"/>
      <c r="B47" s="76" t="s">
        <v>257</v>
      </c>
      <c r="C47" s="84">
        <v>675</v>
      </c>
      <c r="D47" s="63" t="s">
        <v>10</v>
      </c>
      <c r="E47" s="66" t="s">
        <v>275</v>
      </c>
      <c r="F47" s="85"/>
      <c r="G47" s="63"/>
      <c r="H47" s="63"/>
      <c r="I47" s="63"/>
      <c r="J47" s="63"/>
      <c r="K47" s="63"/>
      <c r="L47" s="63"/>
      <c r="M47" s="63"/>
      <c r="N47" s="63"/>
      <c r="O47" s="63"/>
      <c r="P47" s="63"/>
      <c r="Q47" s="63"/>
      <c r="R47" s="63"/>
      <c r="S47" s="63"/>
    </row>
    <row r="48" spans="1:19" ht="38.25" customHeight="1" x14ac:dyDescent="0.25">
      <c r="A48" s="63"/>
      <c r="B48" s="94" t="s">
        <v>276</v>
      </c>
      <c r="C48" s="97">
        <f>C47/C46*1000</f>
        <v>135</v>
      </c>
      <c r="D48" s="89" t="s">
        <v>259</v>
      </c>
      <c r="E48" s="121" t="s">
        <v>260</v>
      </c>
      <c r="F48" s="121"/>
      <c r="G48" s="121"/>
      <c r="H48" s="121"/>
      <c r="I48" s="121"/>
      <c r="J48" s="63"/>
      <c r="K48" s="63"/>
      <c r="L48" s="63"/>
      <c r="M48" s="63"/>
      <c r="N48" s="63"/>
      <c r="O48" s="63"/>
      <c r="P48" s="63"/>
      <c r="Q48" s="63"/>
      <c r="R48" s="63"/>
      <c r="S48" s="63"/>
    </row>
    <row r="49" spans="1:19" ht="12.75" customHeight="1" x14ac:dyDescent="0.25">
      <c r="A49" s="63"/>
      <c r="B49" s="76" t="s">
        <v>261</v>
      </c>
      <c r="C49" s="91">
        <v>15</v>
      </c>
      <c r="D49" s="66" t="s">
        <v>11</v>
      </c>
      <c r="E49" s="63" t="s">
        <v>262</v>
      </c>
      <c r="F49" s="63"/>
      <c r="G49" s="63"/>
      <c r="H49" s="63"/>
      <c r="I49" s="63"/>
      <c r="J49" s="63"/>
      <c r="K49" s="63"/>
      <c r="L49" s="63"/>
      <c r="M49" s="63"/>
      <c r="N49" s="63"/>
      <c r="O49" s="63"/>
      <c r="P49" s="63"/>
      <c r="Q49" s="63"/>
      <c r="R49" s="63"/>
      <c r="S49" s="63"/>
    </row>
    <row r="50" spans="1:19" ht="12.75" customHeight="1" x14ac:dyDescent="0.25">
      <c r="A50" s="63"/>
      <c r="B50" s="76" t="s">
        <v>263</v>
      </c>
      <c r="C50" s="92">
        <f>(1-C49/100)*C48</f>
        <v>114.75</v>
      </c>
      <c r="D50" s="66" t="s">
        <v>259</v>
      </c>
      <c r="E50" s="66" t="s">
        <v>277</v>
      </c>
      <c r="F50" s="63"/>
      <c r="G50" s="63"/>
      <c r="H50" s="63"/>
      <c r="I50" s="63"/>
      <c r="J50" s="63"/>
      <c r="K50" s="63"/>
      <c r="L50" s="63"/>
      <c r="M50" s="63"/>
      <c r="N50" s="63"/>
      <c r="O50" s="63"/>
      <c r="P50" s="63"/>
      <c r="Q50" s="63"/>
      <c r="R50" s="63"/>
      <c r="S50" s="63"/>
    </row>
    <row r="51" spans="1:19" ht="12.75" customHeight="1" x14ac:dyDescent="0.25">
      <c r="A51" s="63"/>
      <c r="B51" s="76" t="s">
        <v>265</v>
      </c>
      <c r="C51" s="84">
        <v>600</v>
      </c>
      <c r="D51" s="66" t="s">
        <v>255</v>
      </c>
      <c r="E51" s="66" t="s">
        <v>278</v>
      </c>
      <c r="F51" s="63"/>
      <c r="G51" s="63"/>
      <c r="H51" s="63"/>
      <c r="I51" s="63"/>
      <c r="J51" s="63"/>
      <c r="K51" s="63"/>
      <c r="L51" s="63"/>
      <c r="M51" s="63"/>
      <c r="N51" s="63"/>
      <c r="O51" s="63"/>
      <c r="P51" s="63"/>
      <c r="Q51" s="63"/>
      <c r="R51" s="63"/>
      <c r="S51" s="63"/>
    </row>
    <row r="52" spans="1:19" ht="12.75" customHeight="1" x14ac:dyDescent="0.25">
      <c r="A52" s="63"/>
      <c r="B52" s="76" t="s">
        <v>267</v>
      </c>
      <c r="C52" s="93">
        <v>32</v>
      </c>
      <c r="D52" s="66" t="s">
        <v>268</v>
      </c>
      <c r="E52" s="66" t="s">
        <v>278</v>
      </c>
      <c r="F52" s="63"/>
      <c r="G52" s="63"/>
      <c r="H52" s="63"/>
      <c r="I52" s="63"/>
      <c r="J52" s="63"/>
      <c r="K52" s="63"/>
      <c r="L52" s="63"/>
      <c r="M52" s="63"/>
      <c r="N52" s="63"/>
      <c r="O52" s="63"/>
      <c r="P52" s="63"/>
      <c r="Q52" s="63"/>
      <c r="R52" s="63"/>
      <c r="S52" s="63"/>
    </row>
    <row r="53" spans="1:19" ht="12.75" customHeight="1" x14ac:dyDescent="0.25">
      <c r="A53" s="63"/>
      <c r="B53" s="94" t="s">
        <v>270</v>
      </c>
      <c r="C53" s="95">
        <f>C50*C51/C52/1000</f>
        <v>2.1515624999999998</v>
      </c>
      <c r="D53" s="89" t="s">
        <v>271</v>
      </c>
      <c r="E53" s="89" t="s">
        <v>272</v>
      </c>
      <c r="F53" s="63"/>
      <c r="G53" s="63"/>
      <c r="H53" s="63"/>
      <c r="I53" s="63"/>
      <c r="J53" s="63"/>
      <c r="K53" s="63"/>
      <c r="L53" s="63"/>
      <c r="M53" s="63"/>
      <c r="N53" s="63"/>
      <c r="O53" s="63"/>
      <c r="P53" s="63"/>
      <c r="Q53" s="63"/>
      <c r="R53" s="63"/>
      <c r="S53" s="63"/>
    </row>
    <row r="54" spans="1:19" ht="12.75" customHeight="1" x14ac:dyDescent="0.25">
      <c r="A54" s="63"/>
      <c r="B54" s="76" t="s">
        <v>56</v>
      </c>
      <c r="C54" s="58">
        <f>(C44-C53)*C52</f>
        <v>45.900000000000006</v>
      </c>
      <c r="D54" s="63" t="s">
        <v>10</v>
      </c>
      <c r="E54" s="66"/>
      <c r="F54" s="63"/>
      <c r="G54" s="63"/>
      <c r="H54" s="63"/>
      <c r="I54" s="63"/>
      <c r="J54" s="63"/>
      <c r="K54" s="63"/>
      <c r="L54" s="63"/>
      <c r="M54" s="63"/>
      <c r="N54" s="63"/>
      <c r="O54" s="63"/>
      <c r="P54" s="63"/>
      <c r="Q54" s="63"/>
      <c r="R54" s="63"/>
      <c r="S54" s="63"/>
    </row>
    <row r="55" spans="1:19" ht="12.75" customHeight="1" x14ac:dyDescent="0.25">
      <c r="A55" s="63"/>
      <c r="B55" s="76"/>
      <c r="C55" s="92"/>
      <c r="D55" s="66"/>
      <c r="E55" s="66"/>
      <c r="F55" s="63"/>
      <c r="G55" s="63"/>
      <c r="H55" s="63"/>
      <c r="I55" s="63"/>
      <c r="J55" s="63"/>
      <c r="K55" s="63"/>
      <c r="L55" s="63"/>
      <c r="M55" s="63"/>
      <c r="N55" s="63"/>
      <c r="O55" s="63"/>
      <c r="P55" s="63"/>
      <c r="Q55" s="63"/>
      <c r="R55" s="63"/>
      <c r="S55" s="63"/>
    </row>
    <row r="56" spans="1:19" ht="12.75" customHeight="1" x14ac:dyDescent="0.25">
      <c r="A56" s="63"/>
      <c r="B56" s="98"/>
      <c r="C56" s="63"/>
      <c r="D56" s="66"/>
      <c r="E56" s="63"/>
      <c r="F56" s="63"/>
      <c r="G56" s="63"/>
      <c r="H56" s="63"/>
      <c r="I56" s="63"/>
      <c r="J56" s="63"/>
      <c r="K56" s="63"/>
      <c r="L56" s="63"/>
      <c r="M56" s="63"/>
      <c r="N56" s="63"/>
      <c r="O56" s="63"/>
      <c r="P56" s="63"/>
      <c r="Q56" s="63"/>
      <c r="R56" s="63"/>
      <c r="S56" s="63"/>
    </row>
    <row r="57" spans="1:19" ht="12.75" customHeight="1" x14ac:dyDescent="0.25">
      <c r="A57" s="63"/>
      <c r="B57" s="62" t="s">
        <v>168</v>
      </c>
      <c r="C57" s="62" t="s">
        <v>25</v>
      </c>
      <c r="D57" s="62"/>
      <c r="E57" s="62" t="s">
        <v>26</v>
      </c>
      <c r="F57" s="62"/>
      <c r="G57" s="62" t="s">
        <v>0</v>
      </c>
      <c r="H57" s="63"/>
      <c r="I57" s="63"/>
      <c r="J57" s="63"/>
      <c r="K57" s="63"/>
      <c r="L57" s="63"/>
      <c r="M57" s="63"/>
      <c r="N57" s="63"/>
      <c r="O57" s="63"/>
      <c r="P57" s="63"/>
      <c r="Q57" s="63"/>
      <c r="R57" s="63"/>
      <c r="S57" s="63"/>
    </row>
    <row r="58" spans="1:19" ht="12.75" customHeight="1" x14ac:dyDescent="0.25">
      <c r="A58" s="63"/>
      <c r="B58" s="63"/>
      <c r="C58" s="99">
        <f>C54</f>
        <v>45.900000000000006</v>
      </c>
      <c r="D58" s="63" t="s">
        <v>10</v>
      </c>
      <c r="E58" s="100">
        <v>0</v>
      </c>
      <c r="F58" s="63" t="s">
        <v>10</v>
      </c>
      <c r="G58" s="99">
        <v>0</v>
      </c>
      <c r="H58" s="63" t="s">
        <v>10</v>
      </c>
      <c r="I58" s="63"/>
      <c r="J58" s="63"/>
      <c r="K58" s="63"/>
      <c r="L58" s="63"/>
      <c r="M58" s="63"/>
      <c r="N58" s="63"/>
      <c r="O58" s="63"/>
      <c r="P58" s="63"/>
      <c r="Q58" s="63"/>
      <c r="R58" s="63"/>
      <c r="S58" s="63"/>
    </row>
    <row r="59" spans="1:19" ht="12.75" customHeight="1" x14ac:dyDescent="0.25">
      <c r="A59" s="63"/>
      <c r="B59" s="63"/>
      <c r="C59" s="63"/>
      <c r="D59" s="63"/>
      <c r="E59" s="63"/>
      <c r="F59" s="63"/>
      <c r="G59" s="63"/>
      <c r="H59" s="63"/>
      <c r="I59" s="63"/>
      <c r="J59" s="63"/>
      <c r="K59" s="63"/>
      <c r="L59" s="63"/>
      <c r="M59" s="63"/>
      <c r="N59" s="63"/>
      <c r="O59" s="63"/>
      <c r="P59" s="63"/>
      <c r="Q59" s="63"/>
      <c r="R59" s="63"/>
      <c r="S59" s="63"/>
    </row>
    <row r="60" spans="1:19" ht="12.75" customHeight="1" x14ac:dyDescent="0.25">
      <c r="A60" s="63"/>
      <c r="B60" s="63"/>
      <c r="C60" s="63"/>
      <c r="D60" s="63"/>
      <c r="E60" s="63"/>
      <c r="F60" s="63"/>
      <c r="G60" s="63"/>
      <c r="H60" s="63"/>
      <c r="I60" s="63"/>
      <c r="J60" s="63"/>
      <c r="K60" s="63"/>
      <c r="L60" s="63"/>
      <c r="M60" s="63"/>
      <c r="N60" s="63"/>
      <c r="O60" s="63"/>
      <c r="P60" s="63"/>
      <c r="Q60" s="63"/>
      <c r="R60" s="63"/>
      <c r="S60" s="63"/>
    </row>
  </sheetData>
  <mergeCells count="3">
    <mergeCell ref="E39:I39"/>
    <mergeCell ref="E46:I46"/>
    <mergeCell ref="E48:I48"/>
  </mergeCells>
  <hyperlinks>
    <hyperlink ref="B2" location="'Laskentaperiaatteet - esimerkit'!A1" display="Palaa sisällysluetteloon" xr:uid="{00000000-0004-0000-1900-000000000000}"/>
  </hyperlink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Z40"/>
  <sheetViews>
    <sheetView workbookViewId="0">
      <selection activeCell="B2" sqref="B2"/>
    </sheetView>
  </sheetViews>
  <sheetFormatPr defaultColWidth="8.85546875" defaultRowHeight="15" x14ac:dyDescent="0.25"/>
  <cols>
    <col min="1" max="1" width="8.85546875" style="60"/>
    <col min="2" max="2" width="20.42578125" style="60" customWidth="1"/>
    <col min="3" max="3" width="10.7109375" style="60" customWidth="1"/>
    <col min="4" max="4" width="8.85546875" style="60"/>
    <col min="5" max="5" width="11.85546875" style="60" customWidth="1"/>
    <col min="6" max="6" width="9.7109375" style="60" customWidth="1"/>
    <col min="7" max="7" width="11" style="60" customWidth="1"/>
    <col min="8" max="16384" width="8.85546875" style="60"/>
  </cols>
  <sheetData>
    <row r="1" spans="1:26" x14ac:dyDescent="0.25">
      <c r="A1" s="59" t="s">
        <v>279</v>
      </c>
      <c r="B1" s="59"/>
      <c r="C1" s="59"/>
      <c r="D1" s="59"/>
      <c r="E1" s="59"/>
      <c r="F1" s="59"/>
      <c r="G1" s="59"/>
      <c r="H1" s="59"/>
      <c r="I1" s="59"/>
    </row>
    <row r="2" spans="1:26" ht="12.75" customHeight="1" x14ac:dyDescent="0.25">
      <c r="B2" s="114" t="s">
        <v>291</v>
      </c>
    </row>
    <row r="3" spans="1:26" ht="12.75" customHeight="1" x14ac:dyDescent="0.25">
      <c r="B3" s="114"/>
    </row>
    <row r="4" spans="1:26" ht="12.75" customHeight="1" x14ac:dyDescent="0.25">
      <c r="B4" s="101" t="s">
        <v>280</v>
      </c>
      <c r="C4" s="102"/>
      <c r="D4" s="102"/>
      <c r="E4" s="102"/>
      <c r="F4" s="102"/>
      <c r="G4" s="102"/>
      <c r="H4" s="102"/>
      <c r="I4" s="102"/>
      <c r="J4" s="102"/>
      <c r="K4" s="103"/>
      <c r="L4" s="102"/>
      <c r="M4" s="102"/>
    </row>
    <row r="5" spans="1:26" ht="12.75" customHeight="1" x14ac:dyDescent="0.25">
      <c r="Y5" s="102"/>
      <c r="Z5" s="102"/>
    </row>
    <row r="6" spans="1:26" ht="12.75" customHeight="1" x14ac:dyDescent="0.25"/>
    <row r="7" spans="1:26" ht="12.75" customHeight="1" x14ac:dyDescent="0.25"/>
    <row r="8" spans="1:26" ht="12.75" customHeight="1" x14ac:dyDescent="0.25"/>
    <row r="9" spans="1:26" ht="12.75" customHeight="1" x14ac:dyDescent="0.25"/>
    <row r="10" spans="1:26" ht="12.75" customHeight="1" x14ac:dyDescent="0.25"/>
    <row r="11" spans="1:26" ht="12.75" customHeight="1" x14ac:dyDescent="0.25"/>
    <row r="12" spans="1:26" ht="12.75" customHeight="1" x14ac:dyDescent="0.25"/>
    <row r="13" spans="1:26" ht="12.75" customHeight="1" x14ac:dyDescent="0.25"/>
    <row r="14" spans="1:26" ht="12.75" customHeight="1" x14ac:dyDescent="0.25"/>
    <row r="15" spans="1:26" ht="12.75" customHeight="1" x14ac:dyDescent="0.25"/>
    <row r="16" spans="1:26" ht="12.75" customHeight="1" x14ac:dyDescent="0.25"/>
    <row r="17" spans="2:24" ht="12.75" customHeight="1" x14ac:dyDescent="0.25"/>
    <row r="18" spans="2:24" ht="12.75" customHeight="1" x14ac:dyDescent="0.25"/>
    <row r="19" spans="2:24" ht="12.75" customHeight="1" x14ac:dyDescent="0.25"/>
    <row r="20" spans="2:24" ht="12.75" customHeight="1" x14ac:dyDescent="0.25"/>
    <row r="21" spans="2:24" ht="12.75" customHeight="1" x14ac:dyDescent="0.25">
      <c r="B21" s="104" t="s">
        <v>167</v>
      </c>
      <c r="C21" s="105"/>
      <c r="D21" s="72"/>
      <c r="E21" s="72"/>
      <c r="F21" s="72"/>
      <c r="G21" s="72"/>
      <c r="H21" s="72"/>
      <c r="I21" s="72"/>
      <c r="J21" s="72"/>
      <c r="L21" s="72"/>
      <c r="M21" s="72"/>
    </row>
    <row r="22" spans="2:24" ht="12.75" customHeight="1" x14ac:dyDescent="0.25">
      <c r="B22" s="83" t="s">
        <v>281</v>
      </c>
      <c r="C22" s="105"/>
      <c r="D22" s="72"/>
      <c r="E22" s="66" t="s">
        <v>282</v>
      </c>
      <c r="F22" s="72"/>
      <c r="G22" s="72"/>
      <c r="H22" s="72"/>
      <c r="I22" s="72"/>
      <c r="J22" s="72"/>
      <c r="L22" s="72"/>
      <c r="M22" s="72"/>
    </row>
    <row r="23" spans="2:24" ht="12.75" customHeight="1" x14ac:dyDescent="0.25">
      <c r="B23" s="87" t="s">
        <v>283</v>
      </c>
      <c r="C23" s="106">
        <v>400</v>
      </c>
      <c r="D23" s="89" t="s">
        <v>10</v>
      </c>
      <c r="E23" s="121" t="s">
        <v>284</v>
      </c>
      <c r="F23" s="121"/>
      <c r="G23" s="121"/>
      <c r="H23" s="121"/>
      <c r="I23" s="121"/>
      <c r="J23" s="107"/>
      <c r="K23" s="107"/>
      <c r="L23" s="107"/>
      <c r="M23" s="107"/>
    </row>
    <row r="24" spans="2:24" ht="12.75" customHeight="1" x14ac:dyDescent="0.25">
      <c r="B24" s="87" t="s">
        <v>285</v>
      </c>
      <c r="C24" s="106">
        <v>160</v>
      </c>
      <c r="D24" s="89" t="s">
        <v>10</v>
      </c>
      <c r="E24" s="121" t="s">
        <v>286</v>
      </c>
      <c r="F24" s="121"/>
      <c r="G24" s="121"/>
      <c r="H24" s="121"/>
      <c r="I24" s="121"/>
      <c r="J24" s="72"/>
      <c r="L24" s="72"/>
      <c r="M24" s="72"/>
    </row>
    <row r="25" spans="2:24" ht="12.75" customHeight="1" x14ac:dyDescent="0.25">
      <c r="B25" s="87" t="s">
        <v>56</v>
      </c>
      <c r="C25" s="108">
        <f>C23-C24</f>
        <v>240</v>
      </c>
      <c r="D25" s="89" t="s">
        <v>10</v>
      </c>
      <c r="E25" s="121" t="s">
        <v>287</v>
      </c>
      <c r="F25" s="121"/>
      <c r="G25" s="121"/>
      <c r="H25" s="121"/>
      <c r="I25" s="121"/>
      <c r="J25" s="72"/>
      <c r="L25" s="72"/>
      <c r="M25" s="72"/>
    </row>
    <row r="26" spans="2:24" ht="12.75" customHeight="1" x14ac:dyDescent="0.25">
      <c r="B26" s="76"/>
      <c r="C26" s="109"/>
      <c r="D26" s="66"/>
      <c r="E26" s="66"/>
      <c r="F26" s="72"/>
      <c r="G26" s="72"/>
      <c r="H26" s="72"/>
      <c r="I26" s="72"/>
      <c r="J26" s="72"/>
      <c r="L26" s="72"/>
      <c r="M26" s="72"/>
    </row>
    <row r="27" spans="2:24" ht="12.75" customHeight="1" x14ac:dyDescent="0.25">
      <c r="B27" s="104" t="s">
        <v>168</v>
      </c>
      <c r="C27" s="62" t="s">
        <v>25</v>
      </c>
      <c r="D27" s="62"/>
      <c r="E27" s="62" t="s">
        <v>26</v>
      </c>
      <c r="F27" s="72"/>
      <c r="G27" s="62" t="s">
        <v>0</v>
      </c>
      <c r="H27" s="72"/>
      <c r="I27" s="72"/>
      <c r="J27" s="72"/>
      <c r="L27" s="72"/>
      <c r="M27" s="72"/>
    </row>
    <row r="28" spans="2:24" ht="12.75" customHeight="1" x14ac:dyDescent="0.25">
      <c r="B28" s="110"/>
      <c r="C28" s="111"/>
      <c r="D28" s="72" t="s">
        <v>10</v>
      </c>
      <c r="E28" s="112">
        <v>240</v>
      </c>
      <c r="F28" s="72" t="s">
        <v>10</v>
      </c>
      <c r="G28" s="111"/>
      <c r="H28" s="72" t="s">
        <v>10</v>
      </c>
      <c r="I28" s="72"/>
      <c r="J28" s="72"/>
      <c r="L28" s="72"/>
      <c r="M28" s="72"/>
    </row>
    <row r="29" spans="2:24" x14ac:dyDescent="0.25">
      <c r="B29" s="72"/>
      <c r="C29" s="104"/>
      <c r="D29" s="104"/>
      <c r="E29" s="72"/>
      <c r="F29" s="72"/>
      <c r="G29" s="72"/>
      <c r="H29" s="72"/>
      <c r="I29" s="72"/>
      <c r="J29" s="72"/>
      <c r="L29" s="72"/>
      <c r="M29" s="72"/>
    </row>
    <row r="30" spans="2:24" x14ac:dyDescent="0.25">
      <c r="W30" s="72"/>
      <c r="X30" s="72"/>
    </row>
    <row r="31" spans="2:24" x14ac:dyDescent="0.25">
      <c r="K31" s="102"/>
      <c r="L31" s="102"/>
      <c r="M31" s="102"/>
      <c r="N31" s="113"/>
      <c r="O31" s="113"/>
      <c r="P31" s="113"/>
      <c r="Q31" s="102"/>
      <c r="R31" s="102"/>
      <c r="S31" s="102"/>
      <c r="T31" s="102"/>
      <c r="U31" s="102"/>
      <c r="V31" s="102"/>
      <c r="W31" s="102"/>
      <c r="X31" s="72"/>
    </row>
    <row r="32" spans="2:24" x14ac:dyDescent="0.25">
      <c r="K32" s="102"/>
      <c r="L32" s="102"/>
      <c r="M32" s="102"/>
      <c r="N32" s="113"/>
      <c r="O32" s="113"/>
      <c r="P32" s="113"/>
      <c r="Q32" s="102"/>
      <c r="R32" s="102"/>
      <c r="S32" s="102"/>
      <c r="T32" s="102"/>
      <c r="U32" s="102"/>
      <c r="V32" s="102"/>
      <c r="W32" s="102"/>
      <c r="X32" s="102"/>
    </row>
    <row r="33" spans="11:24" x14ac:dyDescent="0.25">
      <c r="K33" s="102"/>
      <c r="L33" s="102"/>
      <c r="M33" s="102"/>
      <c r="N33" s="113"/>
      <c r="O33" s="113"/>
      <c r="P33" s="113"/>
      <c r="Q33" s="102"/>
      <c r="R33" s="102"/>
      <c r="S33" s="102"/>
      <c r="T33" s="102"/>
      <c r="U33" s="102"/>
      <c r="V33" s="102"/>
      <c r="W33" s="102"/>
      <c r="X33" s="102"/>
    </row>
    <row r="34" spans="11:24" x14ac:dyDescent="0.25">
      <c r="K34" s="102"/>
      <c r="L34" s="102"/>
      <c r="M34" s="102"/>
      <c r="N34" s="113"/>
      <c r="O34" s="113"/>
      <c r="P34" s="113"/>
      <c r="Q34" s="102"/>
      <c r="R34" s="102"/>
      <c r="S34" s="102"/>
      <c r="T34" s="102"/>
      <c r="U34" s="102"/>
      <c r="V34" s="102"/>
      <c r="W34" s="102"/>
      <c r="X34" s="102"/>
    </row>
    <row r="35" spans="11:24" x14ac:dyDescent="0.25">
      <c r="K35" s="102"/>
      <c r="L35" s="102"/>
      <c r="M35" s="102"/>
      <c r="N35" s="113"/>
      <c r="O35" s="113"/>
      <c r="P35" s="113"/>
      <c r="Q35" s="102"/>
      <c r="R35" s="102"/>
      <c r="S35" s="102"/>
      <c r="T35" s="102"/>
      <c r="U35" s="102"/>
      <c r="V35" s="102"/>
      <c r="W35" s="102"/>
      <c r="X35" s="102"/>
    </row>
    <row r="36" spans="11:24" x14ac:dyDescent="0.25">
      <c r="K36" s="102"/>
      <c r="L36" s="102"/>
      <c r="M36" s="102"/>
      <c r="N36" s="113"/>
      <c r="O36" s="113"/>
      <c r="P36" s="113"/>
      <c r="Q36" s="102"/>
      <c r="R36" s="102"/>
      <c r="S36" s="102"/>
      <c r="T36" s="102"/>
      <c r="U36" s="102"/>
      <c r="V36" s="102"/>
      <c r="W36" s="102"/>
      <c r="X36" s="102"/>
    </row>
    <row r="37" spans="11:24" x14ac:dyDescent="0.25">
      <c r="K37" s="102"/>
      <c r="L37" s="102"/>
      <c r="M37" s="102"/>
      <c r="N37" s="113"/>
      <c r="O37" s="113"/>
      <c r="P37" s="113"/>
      <c r="Q37" s="102"/>
      <c r="R37" s="102"/>
      <c r="S37" s="102"/>
      <c r="T37" s="102"/>
      <c r="U37" s="102"/>
      <c r="V37" s="102"/>
      <c r="W37" s="102"/>
      <c r="X37" s="102"/>
    </row>
    <row r="38" spans="11:24" x14ac:dyDescent="0.25">
      <c r="K38" s="102"/>
      <c r="L38" s="102"/>
      <c r="M38" s="102"/>
      <c r="N38" s="113"/>
      <c r="O38" s="113"/>
      <c r="P38" s="113"/>
      <c r="Q38" s="102"/>
      <c r="R38" s="102"/>
      <c r="S38" s="102"/>
      <c r="T38" s="102"/>
      <c r="U38" s="102"/>
      <c r="V38" s="102"/>
      <c r="W38" s="102"/>
      <c r="X38" s="102"/>
    </row>
    <row r="39" spans="11:24" x14ac:dyDescent="0.25">
      <c r="K39" s="102"/>
      <c r="L39" s="102"/>
      <c r="M39" s="102"/>
      <c r="N39" s="113"/>
      <c r="O39" s="113"/>
      <c r="P39" s="113"/>
      <c r="Q39" s="102"/>
      <c r="R39" s="102"/>
      <c r="S39" s="102"/>
      <c r="T39" s="102"/>
      <c r="U39" s="102"/>
      <c r="V39" s="102"/>
      <c r="W39" s="102"/>
      <c r="X39" s="102"/>
    </row>
    <row r="40" spans="11:24" x14ac:dyDescent="0.25">
      <c r="X40" s="102"/>
    </row>
  </sheetData>
  <mergeCells count="3">
    <mergeCell ref="E23:I23"/>
    <mergeCell ref="E24:I24"/>
    <mergeCell ref="E25:I25"/>
  </mergeCells>
  <hyperlinks>
    <hyperlink ref="B2" location="'Laskentaperiaatteet - esimerkit'!A1" display="Palaa sisällysluetteloon" xr:uid="{00000000-0004-0000-1A00-000000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7"/>
  <sheetViews>
    <sheetView workbookViewId="0"/>
  </sheetViews>
  <sheetFormatPr defaultRowHeight="12.75" x14ac:dyDescent="0.2"/>
  <cols>
    <col min="1" max="1" width="10.85546875" customWidth="1"/>
    <col min="2" max="2" width="23" customWidth="1"/>
    <col min="3" max="3" width="10.7109375" customWidth="1"/>
    <col min="5" max="5" width="11.85546875" customWidth="1"/>
    <col min="6" max="6" width="9.7109375" customWidth="1"/>
    <col min="7" max="7" width="11" bestFit="1" customWidth="1"/>
  </cols>
  <sheetData>
    <row r="1" spans="1:9" x14ac:dyDescent="0.2">
      <c r="A1" s="3" t="s">
        <v>199</v>
      </c>
      <c r="B1" s="3"/>
      <c r="C1" s="3"/>
      <c r="D1" s="3"/>
      <c r="E1" s="3"/>
      <c r="F1" s="3"/>
      <c r="G1" s="3"/>
      <c r="H1" s="3"/>
      <c r="I1" s="3"/>
    </row>
    <row r="2" spans="1:9" x14ac:dyDescent="0.2">
      <c r="B2" s="114" t="s">
        <v>291</v>
      </c>
    </row>
    <row r="3" spans="1:9" x14ac:dyDescent="0.2">
      <c r="B3" s="114"/>
    </row>
    <row r="4" spans="1:9" x14ac:dyDescent="0.2">
      <c r="B4" s="17" t="s">
        <v>70</v>
      </c>
      <c r="C4" s="18"/>
      <c r="D4" s="18"/>
      <c r="E4" s="18"/>
      <c r="F4" s="18"/>
    </row>
    <row r="5" spans="1:9" x14ac:dyDescent="0.2">
      <c r="B5" s="17"/>
      <c r="C5" s="18"/>
      <c r="D5" s="18"/>
      <c r="E5" s="18"/>
      <c r="F5" s="18"/>
    </row>
    <row r="6" spans="1:9" x14ac:dyDescent="0.2">
      <c r="B6" s="17"/>
      <c r="C6" s="18"/>
      <c r="D6" s="18"/>
      <c r="E6" s="18"/>
      <c r="F6" s="18"/>
    </row>
    <row r="7" spans="1:9" x14ac:dyDescent="0.2">
      <c r="B7" s="17"/>
      <c r="C7" s="18"/>
      <c r="D7" s="18"/>
      <c r="E7" s="18"/>
      <c r="F7" s="18"/>
    </row>
    <row r="8" spans="1:9" x14ac:dyDescent="0.2">
      <c r="B8" s="17"/>
      <c r="C8" s="18"/>
      <c r="D8" s="18"/>
      <c r="E8" s="18"/>
      <c r="F8" s="18"/>
    </row>
    <row r="9" spans="1:9" x14ac:dyDescent="0.2">
      <c r="B9" s="17"/>
      <c r="C9" s="18"/>
      <c r="D9" s="18"/>
      <c r="E9" s="18"/>
      <c r="F9" s="18"/>
    </row>
    <row r="10" spans="1:9" x14ac:dyDescent="0.2">
      <c r="B10" s="17"/>
      <c r="C10" s="18"/>
      <c r="D10" s="18"/>
      <c r="E10" s="18"/>
      <c r="F10" s="18"/>
    </row>
    <row r="11" spans="1:9" x14ac:dyDescent="0.2">
      <c r="B11" s="17"/>
      <c r="C11" s="18"/>
      <c r="D11" s="18"/>
      <c r="E11" s="18"/>
      <c r="F11" s="18"/>
    </row>
    <row r="12" spans="1:9" x14ac:dyDescent="0.2">
      <c r="B12" s="1"/>
    </row>
    <row r="13" spans="1:9" x14ac:dyDescent="0.2">
      <c r="B13" s="1"/>
    </row>
    <row r="14" spans="1:9" x14ac:dyDescent="0.2">
      <c r="B14" s="1"/>
    </row>
    <row r="15" spans="1:9" x14ac:dyDescent="0.2">
      <c r="B15" s="1"/>
    </row>
    <row r="16" spans="1:9" x14ac:dyDescent="0.2">
      <c r="B16" s="1"/>
    </row>
    <row r="17" spans="2:8" x14ac:dyDescent="0.2">
      <c r="B17" s="1"/>
    </row>
    <row r="18" spans="2:8" x14ac:dyDescent="0.2">
      <c r="B18" s="1" t="s">
        <v>167</v>
      </c>
    </row>
    <row r="19" spans="2:8" x14ac:dyDescent="0.2">
      <c r="B19" s="12" t="s">
        <v>57</v>
      </c>
      <c r="C19" s="28">
        <v>1000</v>
      </c>
      <c r="D19" t="s">
        <v>10</v>
      </c>
    </row>
    <row r="20" spans="2:8" x14ac:dyDescent="0.2">
      <c r="B20" s="12" t="s">
        <v>58</v>
      </c>
      <c r="C20" s="28">
        <v>85</v>
      </c>
      <c r="D20" t="s">
        <v>11</v>
      </c>
    </row>
    <row r="21" spans="2:8" x14ac:dyDescent="0.2">
      <c r="B21" s="12" t="s">
        <v>59</v>
      </c>
      <c r="C21">
        <f>C19*(C20/100)</f>
        <v>850</v>
      </c>
      <c r="D21" t="s">
        <v>10</v>
      </c>
    </row>
    <row r="22" spans="2:8" x14ac:dyDescent="0.2">
      <c r="B22" s="12" t="s">
        <v>60</v>
      </c>
    </row>
    <row r="23" spans="2:8" x14ac:dyDescent="0.2">
      <c r="B23" s="12" t="s">
        <v>56</v>
      </c>
      <c r="C23" s="45">
        <f>C19-C21</f>
        <v>150</v>
      </c>
      <c r="D23" t="s">
        <v>10</v>
      </c>
    </row>
    <row r="24" spans="2:8" x14ac:dyDescent="0.2">
      <c r="C24" s="6"/>
      <c r="F24" s="6"/>
    </row>
    <row r="25" spans="2:8" x14ac:dyDescent="0.2">
      <c r="B25" s="1" t="s">
        <v>168</v>
      </c>
      <c r="C25" s="1" t="s">
        <v>25</v>
      </c>
      <c r="D25" s="1"/>
      <c r="E25" s="1" t="s">
        <v>26</v>
      </c>
      <c r="F25" s="1"/>
      <c r="G25" s="1" t="s">
        <v>0</v>
      </c>
    </row>
    <row r="26" spans="2:8" x14ac:dyDescent="0.2">
      <c r="C26" s="13">
        <v>0</v>
      </c>
      <c r="D26" t="s">
        <v>10</v>
      </c>
      <c r="E26" s="13">
        <v>150</v>
      </c>
      <c r="F26" t="s">
        <v>10</v>
      </c>
      <c r="G26" s="8">
        <v>0</v>
      </c>
      <c r="H26" t="s">
        <v>10</v>
      </c>
    </row>
    <row r="27" spans="2:8" x14ac:dyDescent="0.2">
      <c r="C27" s="6"/>
    </row>
  </sheetData>
  <hyperlinks>
    <hyperlink ref="B2" location="'Laskentaperiaatteet - esimerkit'!A1" display="Palaa sisällysluetteloon" xr:uid="{00000000-0004-0000-0200-000000000000}"/>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2"/>
  <sheetViews>
    <sheetView workbookViewId="0"/>
  </sheetViews>
  <sheetFormatPr defaultRowHeight="12.75" x14ac:dyDescent="0.2"/>
  <cols>
    <col min="1" max="1" width="10.85546875" customWidth="1"/>
    <col min="2" max="2" width="23" customWidth="1"/>
    <col min="3" max="3" width="10.7109375" customWidth="1"/>
    <col min="5" max="5" width="11.85546875" customWidth="1"/>
    <col min="6" max="6" width="9.7109375" customWidth="1"/>
    <col min="7" max="7" width="11" bestFit="1" customWidth="1"/>
  </cols>
  <sheetData>
    <row r="1" spans="1:9" x14ac:dyDescent="0.2">
      <c r="A1" s="3" t="s">
        <v>199</v>
      </c>
      <c r="B1" s="3"/>
      <c r="C1" s="3"/>
      <c r="D1" s="3"/>
      <c r="E1" s="3"/>
      <c r="F1" s="3"/>
      <c r="G1" s="3"/>
      <c r="H1" s="3"/>
      <c r="I1" s="3"/>
    </row>
    <row r="2" spans="1:9" x14ac:dyDescent="0.2">
      <c r="B2" s="114" t="s">
        <v>291</v>
      </c>
    </row>
    <row r="4" spans="1:9" x14ac:dyDescent="0.2">
      <c r="A4" s="7"/>
      <c r="B4" s="19" t="s">
        <v>69</v>
      </c>
      <c r="C4" s="7"/>
      <c r="D4" s="7"/>
      <c r="E4" s="7"/>
      <c r="F4" s="7"/>
      <c r="G4" s="7"/>
      <c r="H4" s="7"/>
      <c r="I4" s="7"/>
    </row>
    <row r="5" spans="1:9" x14ac:dyDescent="0.2">
      <c r="A5" s="7"/>
      <c r="B5" s="7"/>
      <c r="C5" s="7"/>
      <c r="D5" s="7"/>
      <c r="E5" s="7"/>
      <c r="F5" s="7"/>
      <c r="G5" s="7"/>
      <c r="H5" s="7"/>
      <c r="I5" s="7"/>
    </row>
    <row r="6" spans="1:9" x14ac:dyDescent="0.2">
      <c r="A6" s="7"/>
      <c r="B6" s="7"/>
      <c r="C6" s="7"/>
      <c r="D6" s="7"/>
      <c r="E6" s="7"/>
      <c r="F6" s="7"/>
      <c r="G6" s="7"/>
      <c r="H6" s="7"/>
      <c r="I6" s="7"/>
    </row>
    <row r="7" spans="1:9" x14ac:dyDescent="0.2">
      <c r="A7" s="7"/>
      <c r="B7" s="7"/>
      <c r="C7" s="7"/>
      <c r="D7" s="7"/>
      <c r="E7" s="7"/>
      <c r="F7" s="7"/>
      <c r="G7" s="7"/>
      <c r="H7" s="7"/>
      <c r="I7" s="7"/>
    </row>
    <row r="8" spans="1:9" x14ac:dyDescent="0.2">
      <c r="A8" s="7"/>
      <c r="B8" s="7"/>
      <c r="C8" s="7"/>
      <c r="D8" s="7"/>
      <c r="E8" s="7"/>
      <c r="F8" s="7"/>
      <c r="G8" s="7"/>
      <c r="H8" s="7"/>
      <c r="I8" s="7"/>
    </row>
    <row r="9" spans="1:9" x14ac:dyDescent="0.2">
      <c r="A9" s="7"/>
      <c r="B9" s="7"/>
      <c r="C9" s="7"/>
      <c r="D9" s="7"/>
      <c r="E9" s="7"/>
      <c r="F9" s="7"/>
      <c r="G9" s="7"/>
      <c r="H9" s="7"/>
      <c r="I9" s="7"/>
    </row>
    <row r="10" spans="1:9" x14ac:dyDescent="0.2">
      <c r="A10" s="7"/>
      <c r="B10" s="7"/>
      <c r="C10" s="7"/>
      <c r="D10" s="7"/>
      <c r="E10" s="7"/>
      <c r="F10" s="7"/>
      <c r="G10" s="7"/>
      <c r="H10" s="7"/>
      <c r="I10" s="7"/>
    </row>
    <row r="11" spans="1:9" x14ac:dyDescent="0.2">
      <c r="A11" s="7"/>
      <c r="B11" s="7"/>
      <c r="C11" s="7"/>
      <c r="D11" s="7"/>
      <c r="E11" s="7"/>
      <c r="F11" s="7"/>
      <c r="G11" s="7"/>
      <c r="H11" s="7"/>
      <c r="I11" s="7"/>
    </row>
    <row r="12" spans="1:9" x14ac:dyDescent="0.2">
      <c r="A12" s="7"/>
      <c r="B12" s="7"/>
      <c r="C12" s="7"/>
      <c r="D12" s="7"/>
      <c r="E12" s="7"/>
      <c r="F12" s="7"/>
      <c r="G12" s="7"/>
      <c r="H12" s="7"/>
      <c r="I12" s="7"/>
    </row>
    <row r="23" spans="2:8" x14ac:dyDescent="0.2">
      <c r="B23" s="1" t="s">
        <v>167</v>
      </c>
    </row>
    <row r="24" spans="2:8" x14ac:dyDescent="0.2">
      <c r="B24" t="s">
        <v>30</v>
      </c>
      <c r="C24" s="28">
        <v>80</v>
      </c>
      <c r="D24" t="s">
        <v>11</v>
      </c>
    </row>
    <row r="25" spans="2:8" x14ac:dyDescent="0.2">
      <c r="B25" t="s">
        <v>31</v>
      </c>
      <c r="C25" s="28">
        <v>90</v>
      </c>
      <c r="D25" s="12" t="s">
        <v>11</v>
      </c>
    </row>
    <row r="26" spans="2:8" x14ac:dyDescent="0.2">
      <c r="B26" s="12" t="s">
        <v>54</v>
      </c>
      <c r="C26" s="28">
        <v>5.5</v>
      </c>
      <c r="D26" t="s">
        <v>1</v>
      </c>
    </row>
    <row r="27" spans="2:8" x14ac:dyDescent="0.2">
      <c r="B27" s="12" t="s">
        <v>55</v>
      </c>
      <c r="C27" s="28">
        <v>8760</v>
      </c>
      <c r="D27" t="s">
        <v>32</v>
      </c>
    </row>
    <row r="28" spans="2:8" x14ac:dyDescent="0.2">
      <c r="B28" s="12" t="s">
        <v>56</v>
      </c>
      <c r="C28" s="29">
        <f>(C26-(C26*(C24/100))/(C25/100))*C27/1000</f>
        <v>5.3533333333333299</v>
      </c>
      <c r="D28" t="s">
        <v>10</v>
      </c>
    </row>
    <row r="30" spans="2:8" x14ac:dyDescent="0.2">
      <c r="B30" s="1" t="s">
        <v>168</v>
      </c>
      <c r="C30" s="1" t="s">
        <v>25</v>
      </c>
      <c r="D30" s="1"/>
      <c r="E30" s="1" t="s">
        <v>26</v>
      </c>
      <c r="F30" s="1"/>
      <c r="G30" s="1" t="s">
        <v>0</v>
      </c>
    </row>
    <row r="31" spans="2:8" x14ac:dyDescent="0.2">
      <c r="C31" s="13">
        <v>0</v>
      </c>
      <c r="D31" t="s">
        <v>10</v>
      </c>
      <c r="E31" s="8">
        <v>0</v>
      </c>
      <c r="F31" t="s">
        <v>10</v>
      </c>
      <c r="G31" s="30">
        <v>5.4</v>
      </c>
      <c r="H31" t="s">
        <v>10</v>
      </c>
    </row>
    <row r="32" spans="2:8" x14ac:dyDescent="0.2">
      <c r="C32" s="6"/>
    </row>
  </sheetData>
  <hyperlinks>
    <hyperlink ref="B2" location="'Laskentaperiaatteet - esimerkit'!A1" display="Palaa sisällysluetteloon" xr:uid="{00000000-0004-0000-0300-000000000000}"/>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0"/>
  <sheetViews>
    <sheetView workbookViewId="0"/>
  </sheetViews>
  <sheetFormatPr defaultRowHeight="12.75" customHeight="1" x14ac:dyDescent="0.25"/>
  <cols>
    <col min="1" max="1" width="9.140625" style="60"/>
    <col min="2" max="2" width="25" style="60" customWidth="1"/>
    <col min="3" max="3" width="10.7109375" style="60" customWidth="1"/>
    <col min="4" max="4" width="9.140625" style="60"/>
    <col min="5" max="5" width="11.85546875" style="60" customWidth="1"/>
    <col min="6" max="6" width="9.7109375" style="60" customWidth="1"/>
    <col min="7" max="7" width="11" style="60" customWidth="1"/>
    <col min="8" max="16384" width="9.140625" style="60"/>
  </cols>
  <sheetData>
    <row r="1" spans="1:9" ht="12.75" customHeight="1" x14ac:dyDescent="0.25">
      <c r="A1" s="59" t="s">
        <v>199</v>
      </c>
      <c r="B1" s="59"/>
      <c r="C1" s="59"/>
      <c r="D1" s="59"/>
      <c r="E1" s="59"/>
      <c r="F1" s="59"/>
      <c r="G1" s="59"/>
      <c r="H1" s="59"/>
      <c r="I1" s="59"/>
    </row>
    <row r="2" spans="1:9" ht="12.75" customHeight="1" x14ac:dyDescent="0.25">
      <c r="B2" s="114" t="s">
        <v>291</v>
      </c>
    </row>
    <row r="3" spans="1:9" ht="12.75" customHeight="1" x14ac:dyDescent="0.25">
      <c r="B3" s="114"/>
    </row>
    <row r="4" spans="1:9" ht="12.75" customHeight="1" x14ac:dyDescent="0.25">
      <c r="B4" s="61" t="s">
        <v>209</v>
      </c>
    </row>
    <row r="32" spans="2:2" ht="12.75" customHeight="1" x14ac:dyDescent="0.25">
      <c r="B32" s="62" t="s">
        <v>167</v>
      </c>
    </row>
    <row r="33" spans="2:8" ht="12.75" customHeight="1" x14ac:dyDescent="0.25">
      <c r="B33" s="63" t="s">
        <v>210</v>
      </c>
      <c r="C33" s="64">
        <v>500</v>
      </c>
      <c r="D33" s="63" t="s">
        <v>10</v>
      </c>
    </row>
    <row r="34" spans="2:8" ht="12.75" customHeight="1" x14ac:dyDescent="0.25">
      <c r="B34" s="63" t="s">
        <v>211</v>
      </c>
      <c r="C34" s="65">
        <v>150</v>
      </c>
      <c r="D34" s="63" t="s">
        <v>10</v>
      </c>
    </row>
    <row r="35" spans="2:8" ht="12.75" customHeight="1" x14ac:dyDescent="0.25">
      <c r="B35" s="66" t="s">
        <v>212</v>
      </c>
      <c r="C35" s="67">
        <v>1</v>
      </c>
      <c r="D35" s="63" t="s">
        <v>11</v>
      </c>
      <c r="E35" s="63" t="s">
        <v>148</v>
      </c>
    </row>
    <row r="36" spans="2:8" ht="12.75" customHeight="1" x14ac:dyDescent="0.25">
      <c r="B36" s="66" t="s">
        <v>213</v>
      </c>
      <c r="C36" s="58">
        <f>C33*C35/100</f>
        <v>5</v>
      </c>
      <c r="D36" s="63" t="s">
        <v>10</v>
      </c>
    </row>
    <row r="37" spans="2:8" ht="12.75" customHeight="1" x14ac:dyDescent="0.25">
      <c r="B37" s="66" t="s">
        <v>214</v>
      </c>
      <c r="C37" s="58">
        <f>C34*C35/100</f>
        <v>1.5</v>
      </c>
      <c r="D37" s="63" t="s">
        <v>10</v>
      </c>
    </row>
    <row r="39" spans="2:8" ht="12.75" customHeight="1" x14ac:dyDescent="0.25">
      <c r="B39" s="62" t="s">
        <v>168</v>
      </c>
      <c r="C39" s="62" t="s">
        <v>25</v>
      </c>
      <c r="D39" s="62"/>
      <c r="E39" s="62" t="s">
        <v>26</v>
      </c>
      <c r="F39" s="62"/>
      <c r="G39" s="62" t="s">
        <v>0</v>
      </c>
    </row>
    <row r="40" spans="2:8" ht="12.75" customHeight="1" x14ac:dyDescent="0.25">
      <c r="C40" s="68">
        <f>C36</f>
        <v>5</v>
      </c>
      <c r="D40" s="60" t="s">
        <v>10</v>
      </c>
      <c r="E40" s="69">
        <v>0</v>
      </c>
      <c r="F40" s="60" t="s">
        <v>10</v>
      </c>
      <c r="G40" s="68">
        <f>C37</f>
        <v>1.5</v>
      </c>
      <c r="H40" s="60" t="s">
        <v>10</v>
      </c>
    </row>
  </sheetData>
  <hyperlinks>
    <hyperlink ref="B2" location="'Laskentaperiaatteet - esimerkit'!A1" display="Palaa sisällysluetteloon" xr:uid="{00000000-0004-0000-0400-000000000000}"/>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8"/>
  <sheetViews>
    <sheetView workbookViewId="0"/>
  </sheetViews>
  <sheetFormatPr defaultRowHeight="12.75" x14ac:dyDescent="0.2"/>
  <cols>
    <col min="1" max="1" width="10.85546875" customWidth="1"/>
    <col min="2" max="2" width="23" customWidth="1"/>
    <col min="3" max="3" width="10.7109375" customWidth="1"/>
    <col min="5" max="5" width="11.85546875" customWidth="1"/>
    <col min="6" max="6" width="9.7109375" customWidth="1"/>
    <col min="7" max="7" width="11" bestFit="1" customWidth="1"/>
  </cols>
  <sheetData>
    <row r="1" spans="1:9" x14ac:dyDescent="0.2">
      <c r="A1" s="3" t="s">
        <v>67</v>
      </c>
      <c r="B1" s="3"/>
      <c r="C1" s="3"/>
      <c r="D1" s="3"/>
      <c r="E1" s="3"/>
      <c r="F1" s="3"/>
      <c r="G1" s="3"/>
      <c r="H1" s="3"/>
      <c r="I1" s="3"/>
    </row>
    <row r="2" spans="1:9" x14ac:dyDescent="0.2">
      <c r="B2" s="114" t="s">
        <v>291</v>
      </c>
    </row>
    <row r="3" spans="1:9" x14ac:dyDescent="0.2">
      <c r="B3" s="114"/>
    </row>
    <row r="4" spans="1:9" x14ac:dyDescent="0.2">
      <c r="A4" s="7"/>
      <c r="B4" s="19" t="s">
        <v>68</v>
      </c>
      <c r="C4" s="7"/>
      <c r="D4" s="7"/>
      <c r="E4" s="7"/>
      <c r="F4" s="7"/>
      <c r="G4" s="7"/>
      <c r="H4" s="7"/>
    </row>
    <row r="5" spans="1:9" x14ac:dyDescent="0.2">
      <c r="A5" s="7"/>
      <c r="B5" s="7"/>
      <c r="C5" s="7"/>
      <c r="D5" s="7"/>
      <c r="E5" s="7"/>
      <c r="F5" s="7"/>
      <c r="G5" s="7"/>
      <c r="H5" s="7"/>
    </row>
    <row r="6" spans="1:9" x14ac:dyDescent="0.2">
      <c r="A6" s="7"/>
      <c r="B6" s="7"/>
      <c r="C6" s="7"/>
      <c r="D6" s="7"/>
      <c r="E6" s="7"/>
      <c r="F6" s="7"/>
      <c r="G6" s="7"/>
      <c r="H6" s="7"/>
    </row>
    <row r="7" spans="1:9" x14ac:dyDescent="0.2">
      <c r="A7" s="7"/>
      <c r="B7" s="7"/>
      <c r="C7" s="7"/>
      <c r="D7" s="7"/>
      <c r="E7" s="7"/>
      <c r="F7" s="7"/>
      <c r="G7" s="7"/>
      <c r="H7" s="7"/>
    </row>
    <row r="8" spans="1:9" x14ac:dyDescent="0.2">
      <c r="A8" s="7"/>
      <c r="B8" s="7"/>
      <c r="C8" s="7"/>
      <c r="D8" s="7"/>
      <c r="E8" s="7"/>
      <c r="F8" s="7"/>
      <c r="G8" s="7"/>
      <c r="H8" s="7"/>
    </row>
    <row r="9" spans="1:9" x14ac:dyDescent="0.2">
      <c r="A9" s="7"/>
      <c r="B9" s="7"/>
      <c r="C9" s="7"/>
      <c r="D9" s="7"/>
      <c r="E9" s="7"/>
      <c r="F9" s="7"/>
      <c r="G9" s="7"/>
      <c r="H9" s="7"/>
    </row>
    <row r="10" spans="1:9" x14ac:dyDescent="0.2">
      <c r="A10" s="7"/>
      <c r="B10" s="7"/>
      <c r="C10" s="7"/>
      <c r="D10" s="7"/>
      <c r="E10" s="7"/>
      <c r="F10" s="7"/>
      <c r="G10" s="7"/>
      <c r="H10" s="7"/>
    </row>
    <row r="11" spans="1:9" x14ac:dyDescent="0.2">
      <c r="A11" s="7"/>
      <c r="B11" s="7"/>
      <c r="C11" s="7"/>
      <c r="D11" s="7"/>
      <c r="E11" s="7"/>
      <c r="F11" s="7"/>
      <c r="G11" s="7"/>
      <c r="H11" s="7"/>
    </row>
    <row r="12" spans="1:9" x14ac:dyDescent="0.2">
      <c r="A12" s="7"/>
      <c r="B12" s="7"/>
      <c r="C12" s="7"/>
      <c r="D12" s="7"/>
      <c r="E12" s="7"/>
      <c r="F12" s="7"/>
      <c r="G12" s="7"/>
      <c r="H12" s="7"/>
    </row>
    <row r="13" spans="1:9" x14ac:dyDescent="0.2">
      <c r="A13" s="7"/>
      <c r="B13" s="7"/>
      <c r="C13" s="7"/>
      <c r="D13" s="7"/>
      <c r="E13" s="7"/>
      <c r="F13" s="7"/>
      <c r="G13" s="7"/>
      <c r="H13" s="7"/>
    </row>
    <row r="14" spans="1:9" x14ac:dyDescent="0.2">
      <c r="A14" s="7"/>
      <c r="B14" s="7"/>
      <c r="C14" s="7"/>
      <c r="D14" s="7"/>
      <c r="E14" s="7"/>
      <c r="F14" s="7"/>
      <c r="G14" s="7"/>
      <c r="H14" s="7"/>
    </row>
    <row r="15" spans="1:9" x14ac:dyDescent="0.2">
      <c r="A15" s="7"/>
      <c r="B15" s="7"/>
      <c r="C15" s="7"/>
      <c r="D15" s="7"/>
      <c r="E15" s="7"/>
      <c r="F15" s="7"/>
      <c r="G15" s="7"/>
      <c r="H15" s="7"/>
    </row>
    <row r="16" spans="1:9" x14ac:dyDescent="0.2">
      <c r="A16" s="7"/>
      <c r="B16" s="7"/>
      <c r="C16" s="7"/>
      <c r="D16" s="7"/>
      <c r="E16" s="7"/>
      <c r="F16" s="7"/>
      <c r="G16" s="7"/>
      <c r="H16" s="7"/>
    </row>
    <row r="17" spans="1:8" x14ac:dyDescent="0.2">
      <c r="A17" s="7"/>
      <c r="B17" s="7"/>
      <c r="C17" s="7"/>
      <c r="D17" s="7"/>
      <c r="E17" s="7"/>
      <c r="F17" s="7"/>
      <c r="G17" s="7"/>
      <c r="H17" s="7"/>
    </row>
    <row r="18" spans="1:8" x14ac:dyDescent="0.2">
      <c r="A18" s="7"/>
      <c r="B18" s="7"/>
      <c r="C18" s="7"/>
      <c r="D18" s="7"/>
      <c r="E18" s="7"/>
      <c r="F18" s="7"/>
      <c r="G18" s="7"/>
      <c r="H18" s="7"/>
    </row>
    <row r="19" spans="1:8" x14ac:dyDescent="0.2">
      <c r="A19" s="7"/>
      <c r="B19" s="7"/>
      <c r="C19" s="7"/>
      <c r="D19" s="7"/>
      <c r="E19" s="7"/>
      <c r="F19" s="7"/>
      <c r="G19" s="7"/>
      <c r="H19" s="7"/>
    </row>
    <row r="21" spans="1:8" x14ac:dyDescent="0.2">
      <c r="B21" s="1" t="s">
        <v>167</v>
      </c>
    </row>
    <row r="22" spans="1:8" x14ac:dyDescent="0.2">
      <c r="B22" s="12" t="s">
        <v>73</v>
      </c>
      <c r="E22" s="28">
        <v>100</v>
      </c>
      <c r="F22" t="s">
        <v>10</v>
      </c>
    </row>
    <row r="23" spans="1:8" x14ac:dyDescent="0.2">
      <c r="B23" s="12" t="s">
        <v>74</v>
      </c>
      <c r="E23" s="28">
        <v>7</v>
      </c>
      <c r="F23" t="s">
        <v>11</v>
      </c>
    </row>
    <row r="24" spans="1:8" x14ac:dyDescent="0.2">
      <c r="B24" s="12" t="s">
        <v>56</v>
      </c>
      <c r="E24" s="45">
        <f>E22*(E23/100)</f>
        <v>7.0000000000000009</v>
      </c>
      <c r="F24" t="s">
        <v>10</v>
      </c>
    </row>
    <row r="25" spans="1:8" x14ac:dyDescent="0.2">
      <c r="B25" s="31"/>
      <c r="C25" s="6"/>
      <c r="F25" s="6"/>
    </row>
    <row r="26" spans="1:8" x14ac:dyDescent="0.2">
      <c r="B26" s="1" t="s">
        <v>168</v>
      </c>
      <c r="C26" s="1" t="s">
        <v>25</v>
      </c>
      <c r="D26" s="1"/>
      <c r="E26" s="1" t="s">
        <v>26</v>
      </c>
      <c r="F26" s="1"/>
      <c r="G26" s="1" t="s">
        <v>0</v>
      </c>
    </row>
    <row r="27" spans="1:8" x14ac:dyDescent="0.2">
      <c r="C27" s="13">
        <v>7</v>
      </c>
      <c r="D27" t="s">
        <v>10</v>
      </c>
      <c r="E27" s="8">
        <v>0</v>
      </c>
      <c r="F27" t="s">
        <v>10</v>
      </c>
      <c r="G27" s="8">
        <v>0</v>
      </c>
      <c r="H27" t="s">
        <v>10</v>
      </c>
    </row>
    <row r="28" spans="1:8" x14ac:dyDescent="0.2">
      <c r="C28" s="6"/>
    </row>
  </sheetData>
  <hyperlinks>
    <hyperlink ref="B2" location="'Laskentaperiaatteet - esimerkit'!A1" display="Palaa sisällysluetteloon" xr:uid="{00000000-0004-0000-0500-000000000000}"/>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4"/>
  <sheetViews>
    <sheetView workbookViewId="0"/>
  </sheetViews>
  <sheetFormatPr defaultRowHeight="12.75" x14ac:dyDescent="0.2"/>
  <cols>
    <col min="1" max="1" width="10.85546875" customWidth="1"/>
    <col min="2" max="2" width="23" customWidth="1"/>
    <col min="3" max="3" width="10.7109375" customWidth="1"/>
    <col min="5" max="5" width="11.85546875" customWidth="1"/>
    <col min="6" max="6" width="9.7109375" customWidth="1"/>
    <col min="7" max="7" width="11" bestFit="1" customWidth="1"/>
  </cols>
  <sheetData>
    <row r="1" spans="1:9" x14ac:dyDescent="0.2">
      <c r="A1" s="3" t="s">
        <v>67</v>
      </c>
      <c r="B1" s="3"/>
      <c r="C1" s="3"/>
      <c r="D1" s="3"/>
      <c r="E1" s="3"/>
      <c r="F1" s="3"/>
      <c r="G1" s="3"/>
      <c r="H1" s="3"/>
      <c r="I1" s="3"/>
    </row>
    <row r="2" spans="1:9" x14ac:dyDescent="0.2">
      <c r="B2" s="114" t="s">
        <v>291</v>
      </c>
    </row>
    <row r="3" spans="1:9" x14ac:dyDescent="0.2">
      <c r="B3" s="114"/>
    </row>
    <row r="4" spans="1:9" x14ac:dyDescent="0.2">
      <c r="A4" s="7"/>
      <c r="B4" s="19" t="s">
        <v>72</v>
      </c>
      <c r="C4" s="7"/>
      <c r="D4" s="7"/>
      <c r="E4" s="7"/>
      <c r="F4" s="7"/>
      <c r="G4" s="7"/>
      <c r="H4" s="7"/>
      <c r="I4" s="7"/>
    </row>
    <row r="5" spans="1:9" x14ac:dyDescent="0.2">
      <c r="A5" s="7"/>
      <c r="B5" s="7"/>
      <c r="C5" s="7"/>
      <c r="D5" s="7"/>
      <c r="E5" s="7"/>
      <c r="F5" s="7"/>
      <c r="G5" s="7"/>
      <c r="H5" s="7"/>
      <c r="I5" s="7"/>
    </row>
    <row r="6" spans="1:9" x14ac:dyDescent="0.2">
      <c r="A6" s="7"/>
      <c r="B6" s="7"/>
      <c r="C6" s="7"/>
      <c r="D6" s="7"/>
      <c r="E6" s="7"/>
      <c r="F6" s="7"/>
      <c r="G6" s="7"/>
      <c r="H6" s="7"/>
      <c r="I6" s="7"/>
    </row>
    <row r="7" spans="1:9" x14ac:dyDescent="0.2">
      <c r="A7" s="7"/>
      <c r="B7" s="7"/>
      <c r="C7" s="7"/>
      <c r="D7" s="7"/>
      <c r="E7" s="7"/>
      <c r="F7" s="7"/>
      <c r="G7" s="7"/>
      <c r="H7" s="7"/>
      <c r="I7" s="7"/>
    </row>
    <row r="8" spans="1:9" x14ac:dyDescent="0.2">
      <c r="A8" s="7"/>
      <c r="B8" s="7"/>
      <c r="C8" s="7"/>
      <c r="D8" s="7"/>
      <c r="E8" s="7"/>
      <c r="F8" s="7"/>
      <c r="G8" s="7"/>
      <c r="H8" s="7"/>
      <c r="I8" s="7"/>
    </row>
    <row r="9" spans="1:9" x14ac:dyDescent="0.2">
      <c r="A9" s="7"/>
      <c r="B9" s="7"/>
      <c r="C9" s="7"/>
      <c r="D9" s="7"/>
      <c r="E9" s="7"/>
      <c r="F9" s="7"/>
      <c r="G9" s="7"/>
      <c r="H9" s="7"/>
      <c r="I9" s="7"/>
    </row>
    <row r="10" spans="1:9" x14ac:dyDescent="0.2">
      <c r="A10" s="7"/>
      <c r="B10" s="7"/>
      <c r="C10" s="7"/>
      <c r="D10" s="7"/>
      <c r="E10" s="7"/>
      <c r="F10" s="7"/>
      <c r="G10" s="7"/>
      <c r="H10" s="7"/>
      <c r="I10" s="7"/>
    </row>
    <row r="11" spans="1:9" x14ac:dyDescent="0.2">
      <c r="A11" s="7"/>
      <c r="B11" s="7"/>
      <c r="C11" s="7"/>
      <c r="D11" s="7"/>
      <c r="E11" s="7"/>
      <c r="F11" s="7"/>
      <c r="G11" s="7"/>
      <c r="H11" s="7"/>
      <c r="I11" s="7"/>
    </row>
    <row r="12" spans="1:9" x14ac:dyDescent="0.2">
      <c r="A12" s="7"/>
      <c r="B12" s="7"/>
      <c r="C12" s="7"/>
      <c r="D12" s="7"/>
      <c r="E12" s="7"/>
      <c r="F12" s="7"/>
      <c r="G12" s="7"/>
      <c r="H12" s="7"/>
      <c r="I12" s="7"/>
    </row>
    <row r="13" spans="1:9" x14ac:dyDescent="0.2">
      <c r="A13" s="7"/>
      <c r="B13" s="7"/>
      <c r="C13" s="7"/>
      <c r="D13" s="7"/>
      <c r="E13" s="7"/>
      <c r="F13" s="7"/>
      <c r="G13" s="7"/>
      <c r="H13" s="7"/>
      <c r="I13" s="7"/>
    </row>
    <row r="14" spans="1:9" x14ac:dyDescent="0.2">
      <c r="A14" s="7"/>
      <c r="B14" s="7"/>
      <c r="C14" s="7"/>
      <c r="D14" s="7"/>
      <c r="E14" s="7"/>
      <c r="F14" s="7"/>
      <c r="G14" s="7"/>
      <c r="H14" s="7"/>
      <c r="I14" s="7"/>
    </row>
    <row r="15" spans="1:9" x14ac:dyDescent="0.2">
      <c r="A15" s="7"/>
      <c r="B15" s="7"/>
      <c r="C15" s="7"/>
      <c r="D15" s="7"/>
      <c r="E15" s="7"/>
      <c r="F15" s="7"/>
      <c r="G15" s="7"/>
      <c r="H15" s="7"/>
      <c r="I15" s="7"/>
    </row>
    <row r="16" spans="1:9" x14ac:dyDescent="0.2">
      <c r="A16" s="7"/>
      <c r="B16" s="7"/>
      <c r="C16" s="7"/>
      <c r="D16" s="7"/>
      <c r="E16" s="7"/>
      <c r="F16" s="7"/>
      <c r="G16" s="7"/>
      <c r="H16" s="7"/>
      <c r="I16" s="7"/>
    </row>
    <row r="17" spans="1:9" x14ac:dyDescent="0.2">
      <c r="A17" s="7"/>
      <c r="B17" s="7"/>
      <c r="C17" s="7"/>
      <c r="D17" s="7"/>
      <c r="E17" s="7"/>
      <c r="F17" s="7"/>
      <c r="G17" s="7"/>
      <c r="H17" s="7"/>
      <c r="I17" s="7"/>
    </row>
    <row r="18" spans="1:9" x14ac:dyDescent="0.2">
      <c r="A18" s="7"/>
      <c r="B18" s="7"/>
      <c r="C18" s="7"/>
      <c r="D18" s="7"/>
      <c r="E18" s="7"/>
      <c r="F18" s="7"/>
      <c r="G18" s="7"/>
      <c r="H18" s="7"/>
      <c r="I18" s="7"/>
    </row>
    <row r="19" spans="1:9" x14ac:dyDescent="0.2">
      <c r="A19" s="7"/>
      <c r="B19" s="7"/>
      <c r="C19" s="7"/>
      <c r="D19" s="7"/>
      <c r="E19" s="7"/>
      <c r="F19" s="7"/>
      <c r="G19" s="7"/>
      <c r="H19" s="7"/>
      <c r="I19" s="7"/>
    </row>
    <row r="20" spans="1:9" x14ac:dyDescent="0.2">
      <c r="A20" s="7"/>
      <c r="B20" s="7"/>
      <c r="C20" s="7"/>
      <c r="D20" s="7"/>
      <c r="E20" s="7"/>
      <c r="F20" s="7"/>
      <c r="G20" s="7"/>
      <c r="H20" s="7"/>
      <c r="I20" s="7"/>
    </row>
    <row r="21" spans="1:9" x14ac:dyDescent="0.2">
      <c r="A21" s="7"/>
      <c r="B21" s="7"/>
      <c r="C21" s="7"/>
      <c r="D21" s="7"/>
      <c r="E21" s="7"/>
      <c r="F21" s="7"/>
      <c r="G21" s="7"/>
      <c r="H21" s="7"/>
      <c r="I21" s="7"/>
    </row>
    <row r="22" spans="1:9" x14ac:dyDescent="0.2">
      <c r="A22" s="7"/>
      <c r="B22" s="7"/>
      <c r="C22" s="7"/>
      <c r="D22" s="7"/>
      <c r="E22" s="7"/>
      <c r="F22" s="7"/>
      <c r="G22" s="7"/>
      <c r="H22" s="7"/>
      <c r="I22" s="7"/>
    </row>
    <row r="23" spans="1:9" x14ac:dyDescent="0.2">
      <c r="B23" s="1" t="s">
        <v>167</v>
      </c>
    </row>
    <row r="24" spans="1:9" ht="14.25" x14ac:dyDescent="0.2">
      <c r="A24" s="27"/>
      <c r="B24" s="32" t="s">
        <v>45</v>
      </c>
      <c r="C24" s="32"/>
      <c r="D24" s="28">
        <v>1000</v>
      </c>
      <c r="E24" s="32" t="s">
        <v>75</v>
      </c>
      <c r="F24" s="7"/>
      <c r="G24" s="7"/>
      <c r="H24" s="7"/>
      <c r="I24" s="7"/>
    </row>
    <row r="25" spans="1:9" x14ac:dyDescent="0.2">
      <c r="A25" s="27"/>
      <c r="B25" s="32" t="s">
        <v>46</v>
      </c>
      <c r="C25" s="32"/>
      <c r="D25" s="28">
        <v>30</v>
      </c>
      <c r="E25" s="32" t="s">
        <v>11</v>
      </c>
      <c r="F25" s="7"/>
      <c r="G25" s="7"/>
      <c r="H25" s="7"/>
      <c r="I25" s="7"/>
    </row>
    <row r="26" spans="1:9" x14ac:dyDescent="0.2">
      <c r="A26" s="27"/>
      <c r="B26" s="32" t="s">
        <v>42</v>
      </c>
      <c r="C26" s="32"/>
      <c r="D26" s="28">
        <v>20</v>
      </c>
      <c r="E26" s="32" t="s">
        <v>11</v>
      </c>
      <c r="F26" s="7"/>
      <c r="G26" s="7"/>
      <c r="H26" s="7"/>
      <c r="I26" s="7"/>
    </row>
    <row r="27" spans="1:9" ht="14.25" x14ac:dyDescent="0.2">
      <c r="A27" s="27"/>
      <c r="B27" s="32" t="s">
        <v>43</v>
      </c>
      <c r="C27" s="32"/>
      <c r="D27" s="32">
        <f>D24*(D25/100)*(D26/100)</f>
        <v>60</v>
      </c>
      <c r="E27" s="32" t="s">
        <v>75</v>
      </c>
      <c r="F27" s="7"/>
      <c r="G27" s="7"/>
      <c r="H27" s="7"/>
      <c r="I27" s="7"/>
    </row>
    <row r="28" spans="1:9" x14ac:dyDescent="0.2">
      <c r="A28" s="25"/>
      <c r="B28" s="32" t="s">
        <v>47</v>
      </c>
      <c r="C28" s="12"/>
      <c r="D28" s="28">
        <v>40</v>
      </c>
      <c r="E28" s="32" t="s">
        <v>11</v>
      </c>
      <c r="F28" s="12"/>
      <c r="G28" s="12"/>
      <c r="H28" s="12"/>
    </row>
    <row r="29" spans="1:9" ht="14.25" x14ac:dyDescent="0.2">
      <c r="A29" s="25"/>
      <c r="B29" s="32" t="s">
        <v>77</v>
      </c>
      <c r="C29" s="12"/>
      <c r="D29" s="28">
        <v>58</v>
      </c>
      <c r="E29" s="32" t="s">
        <v>76</v>
      </c>
      <c r="F29" s="12"/>
      <c r="G29" s="12"/>
      <c r="H29" s="12"/>
    </row>
    <row r="30" spans="1:9" x14ac:dyDescent="0.2">
      <c r="A30" s="25"/>
      <c r="B30" s="12" t="s">
        <v>44</v>
      </c>
      <c r="C30" s="12"/>
      <c r="D30" s="29">
        <f>D27*D28/100*D29/1000</f>
        <v>1.3919999999999999</v>
      </c>
      <c r="E30" s="32" t="s">
        <v>10</v>
      </c>
      <c r="F30" s="12"/>
      <c r="G30" s="12"/>
      <c r="H30" s="12"/>
    </row>
    <row r="31" spans="1:9" x14ac:dyDescent="0.2">
      <c r="A31" s="25"/>
      <c r="B31" s="12"/>
      <c r="C31" s="33"/>
      <c r="D31" s="12"/>
      <c r="E31" s="12"/>
      <c r="F31" s="33"/>
      <c r="G31" s="12"/>
      <c r="H31" s="12"/>
    </row>
    <row r="32" spans="1:9" x14ac:dyDescent="0.2">
      <c r="A32" s="25"/>
      <c r="B32" s="1" t="s">
        <v>168</v>
      </c>
      <c r="C32" s="1" t="s">
        <v>25</v>
      </c>
      <c r="D32" s="1"/>
      <c r="E32" s="1" t="s">
        <v>26</v>
      </c>
      <c r="F32" s="1"/>
      <c r="G32" s="1" t="s">
        <v>0</v>
      </c>
      <c r="H32" s="12"/>
    </row>
    <row r="33" spans="1:8" x14ac:dyDescent="0.2">
      <c r="A33" s="25"/>
      <c r="B33" s="12"/>
      <c r="C33" s="30">
        <f>D30</f>
        <v>1.3919999999999999</v>
      </c>
      <c r="D33" s="12" t="s">
        <v>10</v>
      </c>
      <c r="E33" s="10">
        <v>0</v>
      </c>
      <c r="F33" s="12" t="s">
        <v>10</v>
      </c>
      <c r="G33" s="10">
        <v>0</v>
      </c>
      <c r="H33" s="12" t="s">
        <v>10</v>
      </c>
    </row>
    <row r="34" spans="1:8" x14ac:dyDescent="0.2">
      <c r="A34" s="25"/>
      <c r="B34" s="25"/>
      <c r="C34" s="26"/>
      <c r="D34" s="25"/>
      <c r="E34" s="25"/>
      <c r="F34" s="25"/>
      <c r="G34" s="25"/>
      <c r="H34" s="25"/>
    </row>
  </sheetData>
  <hyperlinks>
    <hyperlink ref="B2" location="'Laskentaperiaatteet - esimerkit'!A1" display="Palaa sisällysluetteloon" xr:uid="{00000000-0004-0000-0600-000000000000}"/>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1"/>
  <sheetViews>
    <sheetView workbookViewId="0"/>
  </sheetViews>
  <sheetFormatPr defaultRowHeight="12.75" x14ac:dyDescent="0.2"/>
  <cols>
    <col min="1" max="1" width="10.85546875" customWidth="1"/>
    <col min="2" max="2" width="23" customWidth="1"/>
    <col min="3" max="3" width="10.7109375" customWidth="1"/>
    <col min="5" max="5" width="11.85546875" customWidth="1"/>
    <col min="6" max="6" width="9.7109375" customWidth="1"/>
    <col min="7" max="7" width="11" bestFit="1" customWidth="1"/>
  </cols>
  <sheetData>
    <row r="1" spans="1:9" x14ac:dyDescent="0.2">
      <c r="A1" s="3" t="s">
        <v>67</v>
      </c>
      <c r="B1" s="3"/>
      <c r="C1" s="3"/>
      <c r="D1" s="3"/>
      <c r="E1" s="3"/>
      <c r="F1" s="3"/>
      <c r="G1" s="3"/>
      <c r="H1" s="3"/>
      <c r="I1" s="3"/>
    </row>
    <row r="2" spans="1:9" x14ac:dyDescent="0.2">
      <c r="B2" s="114" t="s">
        <v>291</v>
      </c>
    </row>
    <row r="3" spans="1:9" x14ac:dyDescent="0.2">
      <c r="B3" s="114"/>
    </row>
    <row r="4" spans="1:9" x14ac:dyDescent="0.2">
      <c r="A4" s="7"/>
      <c r="B4" s="19" t="s">
        <v>78</v>
      </c>
      <c r="C4" s="7"/>
      <c r="D4" s="7"/>
      <c r="E4" s="7"/>
      <c r="F4" s="7"/>
      <c r="G4" s="7"/>
      <c r="H4" s="7"/>
    </row>
    <row r="5" spans="1:9" x14ac:dyDescent="0.2">
      <c r="A5" s="7"/>
      <c r="B5" s="7"/>
      <c r="C5" s="7"/>
      <c r="D5" s="7"/>
      <c r="E5" s="7"/>
      <c r="F5" s="7"/>
      <c r="G5" s="7"/>
      <c r="H5" s="7"/>
    </row>
    <row r="6" spans="1:9" x14ac:dyDescent="0.2">
      <c r="A6" s="7"/>
      <c r="B6" s="7"/>
      <c r="C6" s="7"/>
      <c r="D6" s="7"/>
      <c r="E6" s="7"/>
      <c r="F6" s="7"/>
      <c r="G6" s="7"/>
      <c r="H6" s="7"/>
    </row>
    <row r="7" spans="1:9" x14ac:dyDescent="0.2">
      <c r="A7" s="7"/>
      <c r="B7" s="7"/>
      <c r="C7" s="7"/>
      <c r="D7" s="7"/>
      <c r="E7" s="7"/>
      <c r="F7" s="7"/>
      <c r="G7" s="7"/>
      <c r="H7" s="7"/>
    </row>
    <row r="8" spans="1:9" x14ac:dyDescent="0.2">
      <c r="A8" s="7"/>
      <c r="B8" s="7"/>
      <c r="C8" s="7"/>
      <c r="D8" s="7"/>
      <c r="E8" s="7"/>
      <c r="F8" s="7"/>
      <c r="G8" s="7"/>
      <c r="H8" s="7"/>
    </row>
    <row r="9" spans="1:9" x14ac:dyDescent="0.2">
      <c r="A9" s="7"/>
      <c r="B9" s="7"/>
      <c r="C9" s="7"/>
      <c r="D9" s="7"/>
      <c r="E9" s="7"/>
      <c r="F9" s="7"/>
      <c r="G9" s="7"/>
      <c r="H9" s="7"/>
    </row>
    <row r="10" spans="1:9" x14ac:dyDescent="0.2">
      <c r="A10" s="7"/>
      <c r="B10" s="7"/>
      <c r="C10" s="7"/>
      <c r="D10" s="7"/>
      <c r="E10" s="7"/>
      <c r="F10" s="7"/>
      <c r="G10" s="7"/>
      <c r="H10" s="7"/>
    </row>
    <row r="11" spans="1:9" x14ac:dyDescent="0.2">
      <c r="A11" s="7"/>
      <c r="B11" s="7"/>
      <c r="C11" s="7"/>
      <c r="D11" s="7"/>
      <c r="E11" s="7"/>
      <c r="F11" s="7"/>
      <c r="G11" s="7"/>
      <c r="H11" s="7"/>
    </row>
    <row r="12" spans="1:9" x14ac:dyDescent="0.2">
      <c r="A12" s="7"/>
      <c r="B12" s="7"/>
      <c r="C12" s="7"/>
      <c r="D12" s="7"/>
      <c r="E12" s="7"/>
      <c r="F12" s="7"/>
      <c r="G12" s="7"/>
      <c r="H12" s="7"/>
    </row>
    <row r="13" spans="1:9" x14ac:dyDescent="0.2">
      <c r="A13" s="7"/>
      <c r="B13" s="7"/>
      <c r="C13" s="7"/>
      <c r="D13" s="7"/>
      <c r="E13" s="7"/>
      <c r="F13" s="7"/>
      <c r="G13" s="7"/>
      <c r="H13" s="7"/>
    </row>
    <row r="14" spans="1:9" x14ac:dyDescent="0.2">
      <c r="A14" s="7"/>
      <c r="B14" s="7"/>
      <c r="C14" s="7"/>
      <c r="D14" s="7"/>
      <c r="E14" s="7"/>
      <c r="F14" s="7"/>
      <c r="G14" s="7"/>
      <c r="H14" s="7"/>
    </row>
    <row r="15" spans="1:9" x14ac:dyDescent="0.2">
      <c r="A15" s="7"/>
      <c r="B15" s="7"/>
      <c r="C15" s="7"/>
      <c r="D15" s="7"/>
      <c r="E15" s="7"/>
      <c r="F15" s="7"/>
      <c r="G15" s="7"/>
      <c r="H15" s="7"/>
    </row>
    <row r="16" spans="1:9" x14ac:dyDescent="0.2">
      <c r="A16" s="7"/>
      <c r="B16" s="7"/>
      <c r="C16" s="7"/>
      <c r="D16" s="7"/>
      <c r="E16" s="7"/>
      <c r="F16" s="7"/>
      <c r="G16" s="7"/>
      <c r="H16" s="7"/>
    </row>
    <row r="17" spans="1:8" x14ac:dyDescent="0.2">
      <c r="A17" s="7"/>
      <c r="B17" s="7"/>
      <c r="C17" s="7"/>
      <c r="D17" s="7"/>
      <c r="E17" s="7"/>
      <c r="F17" s="7"/>
      <c r="G17" s="7"/>
      <c r="H17" s="7"/>
    </row>
    <row r="18" spans="1:8" x14ac:dyDescent="0.2">
      <c r="A18" s="7"/>
      <c r="B18" s="7"/>
      <c r="C18" s="7"/>
      <c r="D18" s="7"/>
      <c r="E18" s="7"/>
      <c r="F18" s="7"/>
      <c r="G18" s="7"/>
      <c r="H18" s="7"/>
    </row>
    <row r="19" spans="1:8" x14ac:dyDescent="0.2">
      <c r="A19" s="7"/>
      <c r="B19" s="7"/>
      <c r="C19" s="7"/>
      <c r="D19" s="7"/>
      <c r="E19" s="7"/>
      <c r="F19" s="7"/>
      <c r="G19" s="7"/>
      <c r="H19" s="7"/>
    </row>
    <row r="20" spans="1:8" x14ac:dyDescent="0.2">
      <c r="A20" s="7"/>
      <c r="B20" s="7"/>
      <c r="C20" s="7"/>
      <c r="D20" s="7"/>
      <c r="E20" s="7"/>
      <c r="F20" s="7"/>
      <c r="G20" s="7"/>
      <c r="H20" s="7"/>
    </row>
    <row r="21" spans="1:8" x14ac:dyDescent="0.2">
      <c r="B21" s="1" t="s">
        <v>167</v>
      </c>
    </row>
    <row r="22" spans="1:8" ht="14.25" x14ac:dyDescent="0.2">
      <c r="A22" s="7"/>
      <c r="B22" s="32" t="s">
        <v>49</v>
      </c>
      <c r="C22" s="32"/>
      <c r="D22" s="28">
        <v>1000</v>
      </c>
      <c r="E22" s="32" t="s">
        <v>75</v>
      </c>
      <c r="F22" s="7"/>
      <c r="G22" s="7"/>
      <c r="H22" s="7"/>
    </row>
    <row r="23" spans="1:8" x14ac:dyDescent="0.2">
      <c r="A23" s="7"/>
      <c r="B23" s="32" t="s">
        <v>47</v>
      </c>
      <c r="C23" s="32"/>
      <c r="D23" s="28">
        <v>30</v>
      </c>
      <c r="E23" s="32" t="s">
        <v>11</v>
      </c>
      <c r="F23" s="7"/>
      <c r="G23" s="7"/>
      <c r="H23" s="7"/>
    </row>
    <row r="24" spans="1:8" x14ac:dyDescent="0.2">
      <c r="A24" s="7"/>
      <c r="B24" s="32" t="s">
        <v>50</v>
      </c>
      <c r="C24" s="32"/>
      <c r="D24" s="28">
        <v>40</v>
      </c>
      <c r="E24" s="32" t="s">
        <v>79</v>
      </c>
      <c r="F24" s="7"/>
      <c r="G24" s="7"/>
      <c r="H24" s="7"/>
    </row>
    <row r="25" spans="1:8" x14ac:dyDescent="0.2">
      <c r="A25" s="7"/>
      <c r="B25" s="32" t="s">
        <v>51</v>
      </c>
      <c r="C25" s="32"/>
      <c r="D25" s="28">
        <v>5</v>
      </c>
      <c r="E25" s="32" t="s">
        <v>79</v>
      </c>
      <c r="F25" s="7"/>
      <c r="G25" s="7"/>
      <c r="H25" s="7"/>
    </row>
    <row r="26" spans="1:8" ht="14.25" x14ac:dyDescent="0.2">
      <c r="A26" s="12"/>
      <c r="B26" s="32" t="s">
        <v>48</v>
      </c>
      <c r="C26" s="12"/>
      <c r="D26" s="28">
        <v>1.163</v>
      </c>
      <c r="E26" s="32" t="s">
        <v>80</v>
      </c>
      <c r="F26" s="12"/>
      <c r="G26" s="12"/>
      <c r="H26" s="12"/>
    </row>
    <row r="27" spans="1:8" x14ac:dyDescent="0.2">
      <c r="A27" s="12"/>
      <c r="B27" s="12" t="s">
        <v>44</v>
      </c>
      <c r="C27" s="12"/>
      <c r="D27" s="29">
        <f>D22*(D23/100)*(D24-D25)*D26/1000</f>
        <v>12.211499999999999</v>
      </c>
      <c r="E27" s="32" t="s">
        <v>10</v>
      </c>
      <c r="F27" s="12"/>
      <c r="G27" s="12"/>
      <c r="H27" s="12"/>
    </row>
    <row r="28" spans="1:8" x14ac:dyDescent="0.2">
      <c r="A28" s="12"/>
      <c r="B28" s="12"/>
      <c r="C28" s="33"/>
      <c r="D28" s="12"/>
      <c r="E28" s="12"/>
      <c r="F28" s="33"/>
      <c r="G28" s="12"/>
      <c r="H28" s="12"/>
    </row>
    <row r="29" spans="1:8" x14ac:dyDescent="0.2">
      <c r="A29" s="12"/>
      <c r="B29" s="1" t="s">
        <v>168</v>
      </c>
      <c r="C29" s="1" t="s">
        <v>25</v>
      </c>
      <c r="D29" s="1"/>
      <c r="E29" s="1" t="s">
        <v>26</v>
      </c>
      <c r="F29" s="1"/>
      <c r="G29" s="1" t="s">
        <v>0</v>
      </c>
      <c r="H29" s="12"/>
    </row>
    <row r="30" spans="1:8" x14ac:dyDescent="0.2">
      <c r="A30" s="12"/>
      <c r="B30" s="12"/>
      <c r="C30" s="30">
        <f>D27</f>
        <v>12.211499999999999</v>
      </c>
      <c r="D30" s="12" t="s">
        <v>10</v>
      </c>
      <c r="E30" s="10">
        <v>0</v>
      </c>
      <c r="F30" s="12" t="s">
        <v>10</v>
      </c>
      <c r="G30" s="10">
        <v>0</v>
      </c>
      <c r="H30" s="12" t="s">
        <v>10</v>
      </c>
    </row>
    <row r="31" spans="1:8" x14ac:dyDescent="0.2">
      <c r="A31" s="12"/>
      <c r="B31" s="12"/>
      <c r="C31" s="33"/>
      <c r="D31" s="12"/>
      <c r="E31" s="12"/>
      <c r="F31" s="12"/>
      <c r="G31" s="12"/>
      <c r="H31" s="12"/>
    </row>
  </sheetData>
  <hyperlinks>
    <hyperlink ref="B2" location="'Laskentaperiaatteet - esimerkit'!A1" display="Palaa sisällysluetteloon" xr:uid="{00000000-0004-0000-0700-000000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6"/>
  <sheetViews>
    <sheetView workbookViewId="0"/>
  </sheetViews>
  <sheetFormatPr defaultRowHeight="12.75" x14ac:dyDescent="0.2"/>
  <cols>
    <col min="1" max="1" width="10.85546875" customWidth="1"/>
    <col min="2" max="2" width="23" customWidth="1"/>
    <col min="3" max="3" width="10.7109375" customWidth="1"/>
    <col min="5" max="5" width="11.85546875" customWidth="1"/>
    <col min="6" max="6" width="9.7109375" customWidth="1"/>
    <col min="7" max="7" width="11" bestFit="1" customWidth="1"/>
  </cols>
  <sheetData>
    <row r="1" spans="1:9" x14ac:dyDescent="0.2">
      <c r="A1" s="3" t="s">
        <v>81</v>
      </c>
      <c r="B1" s="3"/>
      <c r="C1" s="3"/>
      <c r="D1" s="3"/>
      <c r="E1" s="3"/>
      <c r="F1" s="3"/>
      <c r="G1" s="3"/>
      <c r="H1" s="3"/>
      <c r="I1" s="3"/>
    </row>
    <row r="2" spans="1:9" x14ac:dyDescent="0.2">
      <c r="B2" s="114" t="s">
        <v>291</v>
      </c>
    </row>
    <row r="3" spans="1:9" x14ac:dyDescent="0.2">
      <c r="B3" s="114"/>
    </row>
    <row r="4" spans="1:9" x14ac:dyDescent="0.2">
      <c r="A4" s="7"/>
      <c r="B4" s="17" t="s">
        <v>82</v>
      </c>
      <c r="C4" s="7"/>
      <c r="D4" s="7"/>
      <c r="E4" s="7"/>
      <c r="F4" s="7"/>
      <c r="G4" s="7"/>
      <c r="H4" s="7"/>
    </row>
    <row r="5" spans="1:9" x14ac:dyDescent="0.2">
      <c r="A5" s="7"/>
      <c r="B5" s="1"/>
      <c r="C5" s="7"/>
      <c r="D5" s="7"/>
      <c r="E5" s="7"/>
      <c r="F5" s="7"/>
      <c r="G5" s="7"/>
      <c r="H5" s="7"/>
    </row>
    <row r="6" spans="1:9" x14ac:dyDescent="0.2">
      <c r="A6" s="7"/>
      <c r="B6" s="1"/>
      <c r="C6" s="7"/>
      <c r="D6" s="7"/>
      <c r="E6" s="7"/>
      <c r="F6" s="7"/>
      <c r="G6" s="7"/>
      <c r="H6" s="7"/>
    </row>
    <row r="7" spans="1:9" x14ac:dyDescent="0.2">
      <c r="A7" s="7"/>
      <c r="B7" s="1"/>
      <c r="C7" s="7"/>
      <c r="D7" s="7"/>
      <c r="E7" s="7"/>
      <c r="F7" s="7"/>
      <c r="G7" s="7"/>
      <c r="H7" s="7"/>
    </row>
    <row r="8" spans="1:9" x14ac:dyDescent="0.2">
      <c r="A8" s="7"/>
      <c r="B8" s="1"/>
      <c r="C8" s="7"/>
      <c r="D8" s="7"/>
      <c r="E8" s="7"/>
      <c r="F8" s="7"/>
      <c r="G8" s="7"/>
      <c r="H8" s="7"/>
    </row>
    <row r="9" spans="1:9" x14ac:dyDescent="0.2">
      <c r="A9" s="7"/>
      <c r="B9" s="1"/>
      <c r="C9" s="7"/>
      <c r="D9" s="7"/>
      <c r="E9" s="7"/>
      <c r="F9" s="7"/>
      <c r="G9" s="7"/>
      <c r="H9" s="7"/>
    </row>
    <row r="10" spans="1:9" x14ac:dyDescent="0.2">
      <c r="A10" s="7"/>
      <c r="B10" s="1"/>
      <c r="C10" s="7"/>
      <c r="D10" s="7"/>
      <c r="E10" s="7"/>
      <c r="F10" s="7"/>
      <c r="G10" s="7"/>
      <c r="H10" s="7"/>
    </row>
    <row r="11" spans="1:9" x14ac:dyDescent="0.2">
      <c r="A11" s="7"/>
      <c r="B11" s="1"/>
      <c r="C11" s="7"/>
      <c r="D11" s="7"/>
      <c r="E11" s="7"/>
      <c r="F11" s="7"/>
      <c r="G11" s="7"/>
      <c r="H11" s="7"/>
    </row>
    <row r="12" spans="1:9" x14ac:dyDescent="0.2">
      <c r="A12" s="7"/>
      <c r="B12" s="1"/>
      <c r="C12" s="7"/>
      <c r="D12" s="7"/>
      <c r="E12" s="7"/>
      <c r="F12" s="7"/>
      <c r="G12" s="7"/>
      <c r="H12" s="7"/>
    </row>
    <row r="13" spans="1:9" x14ac:dyDescent="0.2">
      <c r="A13" s="7"/>
      <c r="B13" s="7"/>
      <c r="C13" s="7"/>
      <c r="D13" s="7"/>
      <c r="E13" s="7"/>
      <c r="F13" s="7"/>
      <c r="G13" s="7"/>
      <c r="H13" s="7"/>
    </row>
    <row r="14" spans="1:9" x14ac:dyDescent="0.2">
      <c r="A14" s="7"/>
      <c r="B14" s="7"/>
      <c r="C14" s="7"/>
      <c r="D14" s="7"/>
      <c r="E14" s="7"/>
      <c r="F14" s="7"/>
      <c r="G14" s="7"/>
      <c r="H14" s="7"/>
    </row>
    <row r="15" spans="1:9" x14ac:dyDescent="0.2">
      <c r="A15" s="7"/>
      <c r="B15" s="7"/>
      <c r="C15" s="7"/>
      <c r="D15" s="7"/>
      <c r="E15" s="7"/>
      <c r="F15" s="7"/>
      <c r="G15" s="7"/>
      <c r="H15" s="7"/>
    </row>
    <row r="17" spans="2:8" x14ac:dyDescent="0.2">
      <c r="B17" s="1" t="s">
        <v>167</v>
      </c>
    </row>
    <row r="18" spans="2:8" x14ac:dyDescent="0.2">
      <c r="B18" s="12" t="s">
        <v>84</v>
      </c>
      <c r="C18" s="28">
        <v>8</v>
      </c>
      <c r="D18" t="s">
        <v>1</v>
      </c>
    </row>
    <row r="19" spans="2:8" x14ac:dyDescent="0.2">
      <c r="B19" s="12" t="s">
        <v>85</v>
      </c>
      <c r="C19" s="28">
        <v>15</v>
      </c>
      <c r="D19" t="s">
        <v>2</v>
      </c>
    </row>
    <row r="20" spans="2:8" x14ac:dyDescent="0.2">
      <c r="B20" s="12" t="s">
        <v>86</v>
      </c>
      <c r="C20" s="28">
        <v>10</v>
      </c>
      <c r="D20" t="s">
        <v>2</v>
      </c>
    </row>
    <row r="21" spans="2:8" x14ac:dyDescent="0.2">
      <c r="B21" s="12" t="s">
        <v>87</v>
      </c>
      <c r="C21" s="28">
        <v>250</v>
      </c>
      <c r="D21" t="s">
        <v>3</v>
      </c>
    </row>
    <row r="22" spans="2:8" x14ac:dyDescent="0.2">
      <c r="B22" s="12" t="s">
        <v>56</v>
      </c>
      <c r="C22" s="29">
        <f>C18*(C19-C20)*C21/1000</f>
        <v>10</v>
      </c>
      <c r="D22" t="s">
        <v>10</v>
      </c>
    </row>
    <row r="23" spans="2:8" x14ac:dyDescent="0.2">
      <c r="C23" s="6"/>
      <c r="F23" s="6"/>
    </row>
    <row r="24" spans="2:8" x14ac:dyDescent="0.2">
      <c r="B24" s="1" t="s">
        <v>168</v>
      </c>
      <c r="C24" s="1" t="s">
        <v>25</v>
      </c>
      <c r="D24" s="1"/>
      <c r="E24" s="1" t="s">
        <v>26</v>
      </c>
      <c r="F24" s="1"/>
      <c r="G24" s="1" t="s">
        <v>0</v>
      </c>
    </row>
    <row r="25" spans="2:8" x14ac:dyDescent="0.2">
      <c r="C25" s="13">
        <v>0</v>
      </c>
      <c r="D25" t="s">
        <v>10</v>
      </c>
      <c r="E25" s="8">
        <v>0</v>
      </c>
      <c r="F25" t="s">
        <v>10</v>
      </c>
      <c r="G25" s="8">
        <v>10</v>
      </c>
      <c r="H25" t="s">
        <v>10</v>
      </c>
    </row>
    <row r="26" spans="2:8" x14ac:dyDescent="0.2">
      <c r="C26" s="6"/>
    </row>
  </sheetData>
  <hyperlinks>
    <hyperlink ref="B2" location="'Laskentaperiaatteet - esimerkit'!A1" display="Palaa sisällysluetteloon" xr:uid="{00000000-0004-0000-0800-000000000000}"/>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1</vt:i4>
      </vt:variant>
    </vt:vector>
  </HeadingPairs>
  <TitlesOfParts>
    <vt:vector size="28" baseType="lpstr">
      <vt:lpstr>Laskentaperiaatteet - esimerkit</vt:lpstr>
      <vt:lpstr>1A Kattilahyötysuhteen parannus</vt:lpstr>
      <vt:lpstr>1B Höyrykattilan korvaaminen</vt:lpstr>
      <vt:lpstr>1C Sähkömoottorin uusiminen</vt:lpstr>
      <vt:lpstr>1D Palkkio-sanktio -mallit</vt:lpstr>
      <vt:lpstr>2A Lämmitysverkoston säätö</vt:lpstr>
      <vt:lpstr>2B Vesikalusteiden virtaamat</vt:lpstr>
      <vt:lpstr>2C Hönkähöyryn LTO</vt:lpstr>
      <vt:lpstr>3A Valaistuksen käyttöaika</vt:lpstr>
      <vt:lpstr>3B Valaistustehon muutos</vt:lpstr>
      <vt:lpstr>4A IV lämpötila-asetukset</vt:lpstr>
      <vt:lpstr>4B IV käyntiaika</vt:lpstr>
      <vt:lpstr>4C IV LTOn lisääminen</vt:lpstr>
      <vt:lpstr>4D Neste-LTO hyötysuhteet</vt:lpstr>
      <vt:lpstr>4E Normiratkaisua parempi LTO</vt:lpstr>
      <vt:lpstr>5 Putkiston lisäeristys</vt:lpstr>
      <vt:lpstr>6A Ikkunoiden uusiminen</vt:lpstr>
      <vt:lpstr>6B Tavanom. paremmat ikkunat</vt:lpstr>
      <vt:lpstr>7 Ikkunoiden tiivistäminen</vt:lpstr>
      <vt:lpstr>8 Sulatuslämmitykset</vt:lpstr>
      <vt:lpstr>9A Taajuusmuuttajakäyttö</vt:lpstr>
      <vt:lpstr>9B Paineilmaverkon säätö</vt:lpstr>
      <vt:lpstr>10A Öljylämmitys -&gt; maalämpö</vt:lpstr>
      <vt:lpstr>10B VJK -&gt; kaukojäähdytys</vt:lpstr>
      <vt:lpstr>11 Lämpöpumput</vt:lpstr>
      <vt:lpstr>12 Tilatehokkuuden parantaminen</vt:lpstr>
      <vt:lpstr>13 Ostoenergia-&gt;paikallinen UE</vt:lpstr>
      <vt:lpstr>'Laskentaperiaatteet - esimerkit'!Print_Area</vt:lpstr>
    </vt:vector>
  </TitlesOfParts>
  <Company>Ins.tsto Olof Granlund Oy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ear</dc:creator>
  <cp:lastModifiedBy>Minna Mattsson</cp:lastModifiedBy>
  <cp:lastPrinted>2017-09-29T08:56:05Z</cp:lastPrinted>
  <dcterms:created xsi:type="dcterms:W3CDTF">2008-05-09T11:42:42Z</dcterms:created>
  <dcterms:modified xsi:type="dcterms:W3CDTF">2017-10-17T09:51:33Z</dcterms:modified>
</cp:coreProperties>
</file>